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6525" activeTab="1"/>
  </bookViews>
  <sheets>
    <sheet name="Sheet1" sheetId="2" r:id="rId1"/>
    <sheet name="Payments14" sheetId="1" r:id="rId2"/>
  </sheets>
  <definedNames>
    <definedName name="\d">Payments14!$R$5:$R$14</definedName>
    <definedName name="_Regression_Int" localSheetId="1" hidden="1">1</definedName>
    <definedName name="_xlnm.Print_Area" localSheetId="1">Payments14!$A$1:$G$1240</definedName>
    <definedName name="Print_Area_MI" localSheetId="1">Payments14!$A$5:$G$1243</definedName>
    <definedName name="_xlnm.Print_Titles" localSheetId="1">Payments14!$1:$3</definedName>
    <definedName name="Print_Titles_MI" localSheetId="1">Payments14!$1:$3</definedName>
    <definedName name="SWT">Payments14!$A$1208</definedName>
  </definedNames>
  <calcPr calcId="125725" fullCalcOnLoad="1"/>
</workbook>
</file>

<file path=xl/calcChain.xml><?xml version="1.0" encoding="utf-8"?>
<calcChain xmlns="http://schemas.openxmlformats.org/spreadsheetml/2006/main">
  <c r="G372" i="1"/>
  <c r="G371"/>
  <c r="G366"/>
  <c r="G367"/>
  <c r="G368"/>
  <c r="G365"/>
  <c r="G1227"/>
  <c r="D324"/>
  <c r="D325"/>
  <c r="C324"/>
  <c r="C325"/>
  <c r="D323"/>
  <c r="C323"/>
  <c r="D321"/>
  <c r="C321"/>
  <c r="G320"/>
  <c r="G324"/>
  <c r="G319"/>
  <c r="F319"/>
  <c r="G318"/>
  <c r="F318"/>
  <c r="F323"/>
  <c r="G317"/>
  <c r="F317"/>
  <c r="D185"/>
  <c r="D186"/>
  <c r="D184"/>
  <c r="G184"/>
  <c r="F184"/>
  <c r="D183"/>
  <c r="G183"/>
  <c r="G188"/>
  <c r="D182"/>
  <c r="G182"/>
  <c r="F182"/>
  <c r="D1055"/>
  <c r="D366"/>
  <c r="D371"/>
  <c r="D441"/>
  <c r="G441"/>
  <c r="F441"/>
  <c r="D552"/>
  <c r="D731"/>
  <c r="D769"/>
  <c r="D833"/>
  <c r="D1196"/>
  <c r="G1196"/>
  <c r="D365"/>
  <c r="D440"/>
  <c r="D446"/>
  <c r="D551"/>
  <c r="D730"/>
  <c r="D768"/>
  <c r="D832"/>
  <c r="D1054"/>
  <c r="D1195"/>
  <c r="D367"/>
  <c r="D442"/>
  <c r="D553"/>
  <c r="D732"/>
  <c r="D770"/>
  <c r="D834"/>
  <c r="D1056"/>
  <c r="D1197"/>
  <c r="D368"/>
  <c r="D443"/>
  <c r="D447"/>
  <c r="D554"/>
  <c r="D558"/>
  <c r="D559"/>
  <c r="D733"/>
  <c r="D737"/>
  <c r="D771"/>
  <c r="D835"/>
  <c r="G835"/>
  <c r="D1057"/>
  <c r="D1058"/>
  <c r="D1198"/>
  <c r="D1202"/>
  <c r="C182"/>
  <c r="C365"/>
  <c r="C440"/>
  <c r="C446"/>
  <c r="C551"/>
  <c r="C730"/>
  <c r="C768"/>
  <c r="C832"/>
  <c r="C1054"/>
  <c r="C1195"/>
  <c r="C183"/>
  <c r="C186"/>
  <c r="C366"/>
  <c r="C441"/>
  <c r="C552"/>
  <c r="C731"/>
  <c r="C736"/>
  <c r="C769"/>
  <c r="C833"/>
  <c r="C838"/>
  <c r="C1055"/>
  <c r="C1196"/>
  <c r="C1201"/>
  <c r="C184"/>
  <c r="C367"/>
  <c r="C1212"/>
  <c r="C442"/>
  <c r="C553"/>
  <c r="C732"/>
  <c r="C770"/>
  <c r="C834"/>
  <c r="C1056"/>
  <c r="C1197"/>
  <c r="C185"/>
  <c r="C368"/>
  <c r="C443"/>
  <c r="C554"/>
  <c r="C558"/>
  <c r="C559"/>
  <c r="C733"/>
  <c r="C737"/>
  <c r="C738"/>
  <c r="C771"/>
  <c r="C775"/>
  <c r="C835"/>
  <c r="C836"/>
  <c r="C1057"/>
  <c r="C1061"/>
  <c r="C1062"/>
  <c r="C1198"/>
  <c r="C1202"/>
  <c r="D1060"/>
  <c r="C1060"/>
  <c r="D838"/>
  <c r="D774"/>
  <c r="D775"/>
  <c r="D776"/>
  <c r="D772"/>
  <c r="C774"/>
  <c r="C776"/>
  <c r="C772"/>
  <c r="C734"/>
  <c r="D557"/>
  <c r="C557"/>
  <c r="C555"/>
  <c r="C447"/>
  <c r="C371"/>
  <c r="D188"/>
  <c r="C189"/>
  <c r="D748"/>
  <c r="D312"/>
  <c r="D311"/>
  <c r="D313"/>
  <c r="G874"/>
  <c r="F874"/>
  <c r="G873"/>
  <c r="G878"/>
  <c r="G879"/>
  <c r="G872"/>
  <c r="F872"/>
  <c r="F877"/>
  <c r="G871"/>
  <c r="G877"/>
  <c r="D878"/>
  <c r="D877"/>
  <c r="D879"/>
  <c r="C878"/>
  <c r="C877"/>
  <c r="C879"/>
  <c r="G875"/>
  <c r="D875"/>
  <c r="C875"/>
  <c r="C851"/>
  <c r="G850"/>
  <c r="F850"/>
  <c r="G849"/>
  <c r="G848"/>
  <c r="F848"/>
  <c r="G847"/>
  <c r="G853"/>
  <c r="D854"/>
  <c r="D853"/>
  <c r="D855"/>
  <c r="C854"/>
  <c r="C853"/>
  <c r="C855"/>
  <c r="D851"/>
  <c r="G747"/>
  <c r="F747"/>
  <c r="F751"/>
  <c r="G746"/>
  <c r="F746"/>
  <c r="G745"/>
  <c r="F745"/>
  <c r="G744"/>
  <c r="F744"/>
  <c r="F750"/>
  <c r="D751"/>
  <c r="D750"/>
  <c r="D752"/>
  <c r="C750"/>
  <c r="C752"/>
  <c r="C748"/>
  <c r="F1234"/>
  <c r="F1233"/>
  <c r="F1232"/>
  <c r="F1231"/>
  <c r="G1235"/>
  <c r="G1144"/>
  <c r="F1144"/>
  <c r="G1145"/>
  <c r="F1145"/>
  <c r="F1150"/>
  <c r="G1146"/>
  <c r="F1146"/>
  <c r="G1147"/>
  <c r="F1147"/>
  <c r="C1148"/>
  <c r="D1148"/>
  <c r="G733"/>
  <c r="G737"/>
  <c r="G771"/>
  <c r="G1198"/>
  <c r="F1198"/>
  <c r="G553"/>
  <c r="G732"/>
  <c r="F732"/>
  <c r="G1197"/>
  <c r="F1197"/>
  <c r="G442"/>
  <c r="G770"/>
  <c r="G834"/>
  <c r="G552"/>
  <c r="F552"/>
  <c r="G731"/>
  <c r="F731"/>
  <c r="G769"/>
  <c r="F769"/>
  <c r="F774"/>
  <c r="G833"/>
  <c r="G838"/>
  <c r="G1055"/>
  <c r="G1060"/>
  <c r="G730"/>
  <c r="F730"/>
  <c r="G1195"/>
  <c r="G551"/>
  <c r="F551"/>
  <c r="F557"/>
  <c r="G768"/>
  <c r="F768"/>
  <c r="F772"/>
  <c r="G832"/>
  <c r="F832"/>
  <c r="F838"/>
  <c r="G1054"/>
  <c r="F1054"/>
  <c r="C636"/>
  <c r="C635"/>
  <c r="G1171"/>
  <c r="G1175"/>
  <c r="G1176"/>
  <c r="G1170"/>
  <c r="G1169"/>
  <c r="G1174"/>
  <c r="F1169"/>
  <c r="F1174"/>
  <c r="G1168"/>
  <c r="F1170"/>
  <c r="D1175"/>
  <c r="D1174"/>
  <c r="D1176"/>
  <c r="C1175"/>
  <c r="C1174"/>
  <c r="C1176"/>
  <c r="D1172"/>
  <c r="C1172"/>
  <c r="F771"/>
  <c r="F442"/>
  <c r="F553"/>
  <c r="F770"/>
  <c r="F834"/>
  <c r="F833"/>
  <c r="G1185"/>
  <c r="F1185"/>
  <c r="G1184"/>
  <c r="G1183"/>
  <c r="G1188"/>
  <c r="G1186"/>
  <c r="G1182"/>
  <c r="F1184"/>
  <c r="F1183"/>
  <c r="F1188"/>
  <c r="D1189"/>
  <c r="D1188"/>
  <c r="D1190"/>
  <c r="C1189"/>
  <c r="C1190"/>
  <c r="C1188"/>
  <c r="D1186"/>
  <c r="C1186"/>
  <c r="G1159"/>
  <c r="F1159"/>
  <c r="G1158"/>
  <c r="F1158"/>
  <c r="G1157"/>
  <c r="G1162"/>
  <c r="G1156"/>
  <c r="F1157"/>
  <c r="D1163"/>
  <c r="D1162"/>
  <c r="D1164"/>
  <c r="C1163"/>
  <c r="C1162"/>
  <c r="C1164"/>
  <c r="G1160"/>
  <c r="D1160"/>
  <c r="C1160"/>
  <c r="G1151"/>
  <c r="D1151"/>
  <c r="D1150"/>
  <c r="D1152"/>
  <c r="C1151"/>
  <c r="C1150"/>
  <c r="G1133"/>
  <c r="F1133"/>
  <c r="F1137"/>
  <c r="G1132"/>
  <c r="G1131"/>
  <c r="F1131"/>
  <c r="G1130"/>
  <c r="F1130"/>
  <c r="F1132"/>
  <c r="D1137"/>
  <c r="D1136"/>
  <c r="C1137"/>
  <c r="C1136"/>
  <c r="D1134"/>
  <c r="C1134"/>
  <c r="G1121"/>
  <c r="F1121"/>
  <c r="G1120"/>
  <c r="G1119"/>
  <c r="G1124"/>
  <c r="G1118"/>
  <c r="F1120"/>
  <c r="D1125"/>
  <c r="D1124"/>
  <c r="D1126"/>
  <c r="C1125"/>
  <c r="C1124"/>
  <c r="C1126"/>
  <c r="D1122"/>
  <c r="C1122"/>
  <c r="G1109"/>
  <c r="F1109"/>
  <c r="G1108"/>
  <c r="G1107"/>
  <c r="G1112"/>
  <c r="G1106"/>
  <c r="F1108"/>
  <c r="D1113"/>
  <c r="D1112"/>
  <c r="D1114"/>
  <c r="C1113"/>
  <c r="C1112"/>
  <c r="C1114"/>
  <c r="D1110"/>
  <c r="C1110"/>
  <c r="G1096"/>
  <c r="G1100"/>
  <c r="G1101"/>
  <c r="G1095"/>
  <c r="G1094"/>
  <c r="G1099"/>
  <c r="G1093"/>
  <c r="F1095"/>
  <c r="D1100"/>
  <c r="D1099"/>
  <c r="D1101"/>
  <c r="C1100"/>
  <c r="C1099"/>
  <c r="C1101"/>
  <c r="D1097"/>
  <c r="C1097"/>
  <c r="G1084"/>
  <c r="G1085"/>
  <c r="G1083"/>
  <c r="G1088"/>
  <c r="G1082"/>
  <c r="G1087"/>
  <c r="G1081"/>
  <c r="F1083"/>
  <c r="F1081"/>
  <c r="F1087"/>
  <c r="F1082"/>
  <c r="D1088"/>
  <c r="D1087"/>
  <c r="D1089"/>
  <c r="C1088"/>
  <c r="C1087"/>
  <c r="C1089"/>
  <c r="D1085"/>
  <c r="C1085"/>
  <c r="G1072"/>
  <c r="G1076"/>
  <c r="G1071"/>
  <c r="F1071"/>
  <c r="G1070"/>
  <c r="G1069"/>
  <c r="F1069"/>
  <c r="F1075"/>
  <c r="F1072"/>
  <c r="F1070"/>
  <c r="D1076"/>
  <c r="D1075"/>
  <c r="D1077"/>
  <c r="C1076"/>
  <c r="C1075"/>
  <c r="C1077"/>
  <c r="D1073"/>
  <c r="C1073"/>
  <c r="G1044"/>
  <c r="G1045"/>
  <c r="G1043"/>
  <c r="G1042"/>
  <c r="G1047"/>
  <c r="F1042"/>
  <c r="G1041"/>
  <c r="F1043"/>
  <c r="D1048"/>
  <c r="D1047"/>
  <c r="D1049"/>
  <c r="C1048"/>
  <c r="C1047"/>
  <c r="C1049"/>
  <c r="D1045"/>
  <c r="C1045"/>
  <c r="G1032"/>
  <c r="G1033"/>
  <c r="G1031"/>
  <c r="G1030"/>
  <c r="G1035"/>
  <c r="G1029"/>
  <c r="F1031"/>
  <c r="D1036"/>
  <c r="D1035"/>
  <c r="D1037"/>
  <c r="C1036"/>
  <c r="C1035"/>
  <c r="C1037"/>
  <c r="D1033"/>
  <c r="C1033"/>
  <c r="G1020"/>
  <c r="F1020"/>
  <c r="G1019"/>
  <c r="G1024"/>
  <c r="G1025"/>
  <c r="G1018"/>
  <c r="F1018"/>
  <c r="F1023"/>
  <c r="G1017"/>
  <c r="G1023"/>
  <c r="D1024"/>
  <c r="D1023"/>
  <c r="D1025"/>
  <c r="C1024"/>
  <c r="C1023"/>
  <c r="C1025"/>
  <c r="G1021"/>
  <c r="D1021"/>
  <c r="C1021"/>
  <c r="G1007"/>
  <c r="F1007"/>
  <c r="F1011"/>
  <c r="F1012"/>
  <c r="G1006"/>
  <c r="F1006"/>
  <c r="F1008"/>
  <c r="G1005"/>
  <c r="F1005"/>
  <c r="G1004"/>
  <c r="G1010"/>
  <c r="D1011"/>
  <c r="D1010"/>
  <c r="D1012"/>
  <c r="C1011"/>
  <c r="C1010"/>
  <c r="C1012"/>
  <c r="D1008"/>
  <c r="C1008"/>
  <c r="G995"/>
  <c r="F995"/>
  <c r="G994"/>
  <c r="F994"/>
  <c r="G993"/>
  <c r="F993"/>
  <c r="G992"/>
  <c r="F992"/>
  <c r="D999"/>
  <c r="D998"/>
  <c r="D1000"/>
  <c r="C999"/>
  <c r="C1000"/>
  <c r="C998"/>
  <c r="D996"/>
  <c r="C996"/>
  <c r="G983"/>
  <c r="F983"/>
  <c r="G982"/>
  <c r="F982"/>
  <c r="G981"/>
  <c r="F981"/>
  <c r="F986"/>
  <c r="G980"/>
  <c r="G986"/>
  <c r="D987"/>
  <c r="D986"/>
  <c r="D988"/>
  <c r="C987"/>
  <c r="C986"/>
  <c r="C988"/>
  <c r="G984"/>
  <c r="D984"/>
  <c r="C984"/>
  <c r="G971"/>
  <c r="F971"/>
  <c r="G970"/>
  <c r="F970"/>
  <c r="F975"/>
  <c r="G969"/>
  <c r="F969"/>
  <c r="G968"/>
  <c r="F968"/>
  <c r="F974"/>
  <c r="D975"/>
  <c r="D974"/>
  <c r="D976"/>
  <c r="C975"/>
  <c r="C974"/>
  <c r="C976"/>
  <c r="D972"/>
  <c r="C972"/>
  <c r="G959"/>
  <c r="F959"/>
  <c r="G958"/>
  <c r="F958"/>
  <c r="G957"/>
  <c r="F957"/>
  <c r="G956"/>
  <c r="G962"/>
  <c r="D963"/>
  <c r="D964"/>
  <c r="D962"/>
  <c r="C963"/>
  <c r="C962"/>
  <c r="D960"/>
  <c r="C960"/>
  <c r="G947"/>
  <c r="G948"/>
  <c r="G946"/>
  <c r="G945"/>
  <c r="G950"/>
  <c r="F945"/>
  <c r="G944"/>
  <c r="F944"/>
  <c r="F946"/>
  <c r="D951"/>
  <c r="D950"/>
  <c r="D952"/>
  <c r="C951"/>
  <c r="C950"/>
  <c r="C952"/>
  <c r="D948"/>
  <c r="C948"/>
  <c r="G935"/>
  <c r="G939"/>
  <c r="G940"/>
  <c r="G934"/>
  <c r="G933"/>
  <c r="G938"/>
  <c r="F933"/>
  <c r="G932"/>
  <c r="F934"/>
  <c r="D939"/>
  <c r="D938"/>
  <c r="D940"/>
  <c r="C939"/>
  <c r="C938"/>
  <c r="C940"/>
  <c r="D936"/>
  <c r="C936"/>
  <c r="G923"/>
  <c r="F923"/>
  <c r="G922"/>
  <c r="G921"/>
  <c r="G926"/>
  <c r="F921"/>
  <c r="F926"/>
  <c r="G920"/>
  <c r="F922"/>
  <c r="D927"/>
  <c r="D926"/>
  <c r="D928"/>
  <c r="C927"/>
  <c r="C926"/>
  <c r="C928"/>
  <c r="D924"/>
  <c r="C924"/>
  <c r="G911"/>
  <c r="G915"/>
  <c r="G916"/>
  <c r="G910"/>
  <c r="G909"/>
  <c r="G914"/>
  <c r="F909"/>
  <c r="G908"/>
  <c r="F908"/>
  <c r="F914"/>
  <c r="F910"/>
  <c r="D915"/>
  <c r="D914"/>
  <c r="D916"/>
  <c r="C915"/>
  <c r="C914"/>
  <c r="C916"/>
  <c r="D912"/>
  <c r="C912"/>
  <c r="G898"/>
  <c r="G902"/>
  <c r="G903"/>
  <c r="G897"/>
  <c r="F897"/>
  <c r="G896"/>
  <c r="G901"/>
  <c r="G895"/>
  <c r="D902"/>
  <c r="D901"/>
  <c r="D903"/>
  <c r="C902"/>
  <c r="C901"/>
  <c r="C903"/>
  <c r="D899"/>
  <c r="C899"/>
  <c r="G886"/>
  <c r="F886"/>
  <c r="G885"/>
  <c r="G884"/>
  <c r="F884"/>
  <c r="G883"/>
  <c r="G889"/>
  <c r="F885"/>
  <c r="D890"/>
  <c r="D889"/>
  <c r="D891"/>
  <c r="C890"/>
  <c r="C889"/>
  <c r="C891"/>
  <c r="D887"/>
  <c r="C887"/>
  <c r="G862"/>
  <c r="F862"/>
  <c r="G861"/>
  <c r="F861"/>
  <c r="G860"/>
  <c r="G865"/>
  <c r="G859"/>
  <c r="D866"/>
  <c r="D865"/>
  <c r="D867"/>
  <c r="C866"/>
  <c r="C865"/>
  <c r="D863"/>
  <c r="C863"/>
  <c r="G823"/>
  <c r="G827"/>
  <c r="G822"/>
  <c r="F822"/>
  <c r="G821"/>
  <c r="G826"/>
  <c r="G820"/>
  <c r="D827"/>
  <c r="D826"/>
  <c r="D828"/>
  <c r="C827"/>
  <c r="C826"/>
  <c r="D824"/>
  <c r="C824"/>
  <c r="G809"/>
  <c r="F809"/>
  <c r="G808"/>
  <c r="F808"/>
  <c r="G807"/>
  <c r="G812"/>
  <c r="G806"/>
  <c r="D813"/>
  <c r="D814"/>
  <c r="D812"/>
  <c r="C813"/>
  <c r="C812"/>
  <c r="C814"/>
  <c r="D810"/>
  <c r="C810"/>
  <c r="G797"/>
  <c r="F797"/>
  <c r="G796"/>
  <c r="F796"/>
  <c r="G795"/>
  <c r="G794"/>
  <c r="F794"/>
  <c r="F800"/>
  <c r="F795"/>
  <c r="D801"/>
  <c r="D800"/>
  <c r="C801"/>
  <c r="C800"/>
  <c r="D798"/>
  <c r="C798"/>
  <c r="G785"/>
  <c r="F785"/>
  <c r="G784"/>
  <c r="F784"/>
  <c r="G783"/>
  <c r="G782"/>
  <c r="G788"/>
  <c r="F783"/>
  <c r="D789"/>
  <c r="D788"/>
  <c r="D790"/>
  <c r="C789"/>
  <c r="C788"/>
  <c r="C790"/>
  <c r="D786"/>
  <c r="C786"/>
  <c r="G775"/>
  <c r="G776"/>
  <c r="G774"/>
  <c r="F775"/>
  <c r="G772"/>
  <c r="G759"/>
  <c r="F759"/>
  <c r="G758"/>
  <c r="G760"/>
  <c r="G757"/>
  <c r="F757"/>
  <c r="F762"/>
  <c r="G756"/>
  <c r="G762"/>
  <c r="D763"/>
  <c r="D762"/>
  <c r="D764"/>
  <c r="C763"/>
  <c r="C762"/>
  <c r="D760"/>
  <c r="C760"/>
  <c r="G720"/>
  <c r="F720"/>
  <c r="G719"/>
  <c r="F719"/>
  <c r="G718"/>
  <c r="G717"/>
  <c r="G723"/>
  <c r="F718"/>
  <c r="D724"/>
  <c r="D723"/>
  <c r="D725"/>
  <c r="C724"/>
  <c r="C723"/>
  <c r="C725"/>
  <c r="D721"/>
  <c r="C721"/>
  <c r="G707"/>
  <c r="F707"/>
  <c r="G706"/>
  <c r="G705"/>
  <c r="F705"/>
  <c r="F710"/>
  <c r="G704"/>
  <c r="F704"/>
  <c r="F706"/>
  <c r="D711"/>
  <c r="D710"/>
  <c r="C711"/>
  <c r="C710"/>
  <c r="C712"/>
  <c r="D708"/>
  <c r="C708"/>
  <c r="G695"/>
  <c r="F695"/>
  <c r="G694"/>
  <c r="F694"/>
  <c r="G693"/>
  <c r="G698"/>
  <c r="G692"/>
  <c r="D699"/>
  <c r="D698"/>
  <c r="D700"/>
  <c r="C699"/>
  <c r="C698"/>
  <c r="D696"/>
  <c r="C696"/>
  <c r="G680"/>
  <c r="F680"/>
  <c r="G679"/>
  <c r="G681"/>
  <c r="G678"/>
  <c r="F678"/>
  <c r="G677"/>
  <c r="G683"/>
  <c r="D684"/>
  <c r="D683"/>
  <c r="D685"/>
  <c r="C684"/>
  <c r="C683"/>
  <c r="C685"/>
  <c r="D681"/>
  <c r="C681"/>
  <c r="G668"/>
  <c r="F668"/>
  <c r="G667"/>
  <c r="G672"/>
  <c r="G673"/>
  <c r="G666"/>
  <c r="G671"/>
  <c r="G665"/>
  <c r="D672"/>
  <c r="D673"/>
  <c r="D671"/>
  <c r="C672"/>
  <c r="C673"/>
  <c r="C671"/>
  <c r="D669"/>
  <c r="C669"/>
  <c r="G656"/>
  <c r="F656"/>
  <c r="G655"/>
  <c r="F655"/>
  <c r="G654"/>
  <c r="F654"/>
  <c r="G653"/>
  <c r="G659"/>
  <c r="D660"/>
  <c r="D659"/>
  <c r="D661"/>
  <c r="C660"/>
  <c r="C661"/>
  <c r="C659"/>
  <c r="D657"/>
  <c r="C657"/>
  <c r="G644"/>
  <c r="F644"/>
  <c r="G643"/>
  <c r="G645"/>
  <c r="G642"/>
  <c r="F642"/>
  <c r="G641"/>
  <c r="F641"/>
  <c r="F647"/>
  <c r="F643"/>
  <c r="D648"/>
  <c r="D647"/>
  <c r="D649"/>
  <c r="C648"/>
  <c r="C647"/>
  <c r="D645"/>
  <c r="C645"/>
  <c r="G632"/>
  <c r="G636"/>
  <c r="G637"/>
  <c r="G631"/>
  <c r="G630"/>
  <c r="G635"/>
  <c r="G629"/>
  <c r="F631"/>
  <c r="D636"/>
  <c r="D635"/>
  <c r="D637"/>
  <c r="D633"/>
  <c r="C633"/>
  <c r="G620"/>
  <c r="F620"/>
  <c r="G619"/>
  <c r="G618"/>
  <c r="G623"/>
  <c r="G617"/>
  <c r="D624"/>
  <c r="D623"/>
  <c r="C624"/>
  <c r="C623"/>
  <c r="D621"/>
  <c r="C621"/>
  <c r="G608"/>
  <c r="F608"/>
  <c r="G607"/>
  <c r="F607"/>
  <c r="G606"/>
  <c r="F606"/>
  <c r="F611"/>
  <c r="G605"/>
  <c r="G611"/>
  <c r="F605"/>
  <c r="D612"/>
  <c r="D611"/>
  <c r="D613"/>
  <c r="C612"/>
  <c r="C611"/>
  <c r="C613"/>
  <c r="D609"/>
  <c r="C609"/>
  <c r="G595"/>
  <c r="G599"/>
  <c r="G600"/>
  <c r="G594"/>
  <c r="G593"/>
  <c r="F593"/>
  <c r="G592"/>
  <c r="G598"/>
  <c r="F595"/>
  <c r="F592"/>
  <c r="D599"/>
  <c r="D598"/>
  <c r="D600"/>
  <c r="C599"/>
  <c r="C598"/>
  <c r="C600"/>
  <c r="D596"/>
  <c r="C596"/>
  <c r="G583"/>
  <c r="G582"/>
  <c r="G587"/>
  <c r="G588"/>
  <c r="G581"/>
  <c r="G586"/>
  <c r="F581"/>
  <c r="F586"/>
  <c r="G580"/>
  <c r="F583"/>
  <c r="D587"/>
  <c r="D586"/>
  <c r="D588"/>
  <c r="C587"/>
  <c r="C586"/>
  <c r="C588"/>
  <c r="D584"/>
  <c r="C584"/>
  <c r="G568"/>
  <c r="G572"/>
  <c r="G567"/>
  <c r="G566"/>
  <c r="F566"/>
  <c r="G565"/>
  <c r="F565"/>
  <c r="D572"/>
  <c r="D571"/>
  <c r="D573"/>
  <c r="C572"/>
  <c r="C573"/>
  <c r="C571"/>
  <c r="D569"/>
  <c r="C569"/>
  <c r="G542"/>
  <c r="F542"/>
  <c r="G541"/>
  <c r="F541"/>
  <c r="G540"/>
  <c r="F540"/>
  <c r="G539"/>
  <c r="F539"/>
  <c r="F545"/>
  <c r="D546"/>
  <c r="D545"/>
  <c r="D547"/>
  <c r="C546"/>
  <c r="C545"/>
  <c r="C547"/>
  <c r="D543"/>
  <c r="C543"/>
  <c r="G530"/>
  <c r="G534"/>
  <c r="G535"/>
  <c r="G529"/>
  <c r="G528"/>
  <c r="G533"/>
  <c r="G527"/>
  <c r="F530"/>
  <c r="F534"/>
  <c r="F527"/>
  <c r="D534"/>
  <c r="D533"/>
  <c r="D535"/>
  <c r="C534"/>
  <c r="C533"/>
  <c r="C535"/>
  <c r="D531"/>
  <c r="C531"/>
  <c r="G518"/>
  <c r="G517"/>
  <c r="G522"/>
  <c r="G516"/>
  <c r="F516"/>
  <c r="G515"/>
  <c r="F515"/>
  <c r="F518"/>
  <c r="D522"/>
  <c r="D521"/>
  <c r="D523"/>
  <c r="C522"/>
  <c r="C521"/>
  <c r="C523"/>
  <c r="D519"/>
  <c r="C519"/>
  <c r="G506"/>
  <c r="G510"/>
  <c r="G505"/>
  <c r="F505"/>
  <c r="G504"/>
  <c r="F504"/>
  <c r="G503"/>
  <c r="F503"/>
  <c r="D510"/>
  <c r="D509"/>
  <c r="D511"/>
  <c r="C510"/>
  <c r="C511"/>
  <c r="C509"/>
  <c r="D507"/>
  <c r="C507"/>
  <c r="G494"/>
  <c r="G493"/>
  <c r="G498"/>
  <c r="G499"/>
  <c r="G492"/>
  <c r="G497"/>
  <c r="F492"/>
  <c r="F497"/>
  <c r="G491"/>
  <c r="F494"/>
  <c r="F491"/>
  <c r="D498"/>
  <c r="D497"/>
  <c r="D499"/>
  <c r="C498"/>
  <c r="C497"/>
  <c r="C499"/>
  <c r="D495"/>
  <c r="C495"/>
  <c r="G481"/>
  <c r="G485"/>
  <c r="G486"/>
  <c r="G480"/>
  <c r="G479"/>
  <c r="F479"/>
  <c r="F484"/>
  <c r="F486"/>
  <c r="G478"/>
  <c r="G484"/>
  <c r="F481"/>
  <c r="F478"/>
  <c r="D485"/>
  <c r="D484"/>
  <c r="D486"/>
  <c r="C485"/>
  <c r="C484"/>
  <c r="C486"/>
  <c r="D482"/>
  <c r="C482"/>
  <c r="G469"/>
  <c r="G468"/>
  <c r="F468"/>
  <c r="G467"/>
  <c r="G472"/>
  <c r="F467"/>
  <c r="F472"/>
  <c r="G466"/>
  <c r="F469"/>
  <c r="F466"/>
  <c r="D473"/>
  <c r="D472"/>
  <c r="D474"/>
  <c r="C473"/>
  <c r="C472"/>
  <c r="C474"/>
  <c r="D470"/>
  <c r="C470"/>
  <c r="G457"/>
  <c r="G461"/>
  <c r="G456"/>
  <c r="G455"/>
  <c r="F455"/>
  <c r="F460"/>
  <c r="G454"/>
  <c r="F454"/>
  <c r="D461"/>
  <c r="D460"/>
  <c r="D462"/>
  <c r="C461"/>
  <c r="C462"/>
  <c r="C460"/>
  <c r="D458"/>
  <c r="C458"/>
  <c r="G431"/>
  <c r="F431"/>
  <c r="G430"/>
  <c r="F430"/>
  <c r="G429"/>
  <c r="F429"/>
  <c r="G428"/>
  <c r="G434"/>
  <c r="D435"/>
  <c r="D434"/>
  <c r="D436"/>
  <c r="C435"/>
  <c r="C434"/>
  <c r="C436"/>
  <c r="D432"/>
  <c r="C432"/>
  <c r="G419"/>
  <c r="G418"/>
  <c r="F418"/>
  <c r="G417"/>
  <c r="G422"/>
  <c r="G424"/>
  <c r="G416"/>
  <c r="F416"/>
  <c r="F419"/>
  <c r="D423"/>
  <c r="D422"/>
  <c r="C423"/>
  <c r="C424"/>
  <c r="C422"/>
  <c r="D420"/>
  <c r="C420"/>
  <c r="G406"/>
  <c r="G410"/>
  <c r="G411"/>
  <c r="G405"/>
  <c r="F405"/>
  <c r="G404"/>
  <c r="G409"/>
  <c r="G403"/>
  <c r="F406"/>
  <c r="F403"/>
  <c r="D410"/>
  <c r="D409"/>
  <c r="D411"/>
  <c r="C410"/>
  <c r="C409"/>
  <c r="C411"/>
  <c r="D407"/>
  <c r="C407"/>
  <c r="G394"/>
  <c r="G393"/>
  <c r="G398"/>
  <c r="G392"/>
  <c r="F392"/>
  <c r="G391"/>
  <c r="F394"/>
  <c r="D398"/>
  <c r="D397"/>
  <c r="C398"/>
  <c r="C397"/>
  <c r="C399"/>
  <c r="D395"/>
  <c r="C395"/>
  <c r="G382"/>
  <c r="G381"/>
  <c r="G386"/>
  <c r="G380"/>
  <c r="F380"/>
  <c r="F385"/>
  <c r="G379"/>
  <c r="F379"/>
  <c r="F382"/>
  <c r="F383"/>
  <c r="D386"/>
  <c r="D385"/>
  <c r="D387"/>
  <c r="C386"/>
  <c r="C385"/>
  <c r="C387"/>
  <c r="D383"/>
  <c r="C383"/>
  <c r="G356"/>
  <c r="G355"/>
  <c r="G360"/>
  <c r="G354"/>
  <c r="F354"/>
  <c r="G353"/>
  <c r="F353"/>
  <c r="F356"/>
  <c r="D360"/>
  <c r="D359"/>
  <c r="D361"/>
  <c r="C360"/>
  <c r="C359"/>
  <c r="C361"/>
  <c r="D357"/>
  <c r="C357"/>
  <c r="G344"/>
  <c r="G348"/>
  <c r="G349"/>
  <c r="G343"/>
  <c r="F343"/>
  <c r="G342"/>
  <c r="G347"/>
  <c r="G341"/>
  <c r="F344"/>
  <c r="F341"/>
  <c r="D348"/>
  <c r="D347"/>
  <c r="D349"/>
  <c r="C348"/>
  <c r="C347"/>
  <c r="C349"/>
  <c r="D345"/>
  <c r="C345"/>
  <c r="G332"/>
  <c r="G331"/>
  <c r="G336"/>
  <c r="G330"/>
  <c r="F330"/>
  <c r="G329"/>
  <c r="F329"/>
  <c r="F332"/>
  <c r="D336"/>
  <c r="D335"/>
  <c r="D337"/>
  <c r="C336"/>
  <c r="C335"/>
  <c r="C337"/>
  <c r="D333"/>
  <c r="C333"/>
  <c r="G308"/>
  <c r="F308"/>
  <c r="G307"/>
  <c r="G306"/>
  <c r="G305"/>
  <c r="F305"/>
  <c r="C312"/>
  <c r="C311"/>
  <c r="D309"/>
  <c r="C309"/>
  <c r="G296"/>
  <c r="G297"/>
  <c r="G295"/>
  <c r="G294"/>
  <c r="G299"/>
  <c r="G293"/>
  <c r="F295"/>
  <c r="D300"/>
  <c r="D299"/>
  <c r="D301"/>
  <c r="C300"/>
  <c r="C299"/>
  <c r="C301"/>
  <c r="D297"/>
  <c r="C297"/>
  <c r="G284"/>
  <c r="F284"/>
  <c r="G283"/>
  <c r="G282"/>
  <c r="G287"/>
  <c r="G281"/>
  <c r="F283"/>
  <c r="D288"/>
  <c r="D287"/>
  <c r="D289"/>
  <c r="C288"/>
  <c r="C287"/>
  <c r="C289"/>
  <c r="D285"/>
  <c r="C285"/>
  <c r="G272"/>
  <c r="F272"/>
  <c r="G271"/>
  <c r="G276"/>
  <c r="G270"/>
  <c r="F270"/>
  <c r="G269"/>
  <c r="F269"/>
  <c r="F275"/>
  <c r="D276"/>
  <c r="D275"/>
  <c r="D277"/>
  <c r="C276"/>
  <c r="C275"/>
  <c r="C277"/>
  <c r="D273"/>
  <c r="C273"/>
  <c r="G260"/>
  <c r="G264"/>
  <c r="G259"/>
  <c r="F259"/>
  <c r="G258"/>
  <c r="F258"/>
  <c r="F263"/>
  <c r="G257"/>
  <c r="G263"/>
  <c r="D264"/>
  <c r="D263"/>
  <c r="D265"/>
  <c r="C264"/>
  <c r="C263"/>
  <c r="C265"/>
  <c r="D261"/>
  <c r="C261"/>
  <c r="G248"/>
  <c r="G252"/>
  <c r="G247"/>
  <c r="G246"/>
  <c r="G245"/>
  <c r="F247"/>
  <c r="D252"/>
  <c r="D251"/>
  <c r="D253"/>
  <c r="C252"/>
  <c r="C251"/>
  <c r="C253"/>
  <c r="D249"/>
  <c r="C249"/>
  <c r="G236"/>
  <c r="F236"/>
  <c r="G235"/>
  <c r="G234"/>
  <c r="F234"/>
  <c r="F239"/>
  <c r="G233"/>
  <c r="F235"/>
  <c r="D240"/>
  <c r="D239"/>
  <c r="D241"/>
  <c r="C240"/>
  <c r="C239"/>
  <c r="C241"/>
  <c r="D237"/>
  <c r="C237"/>
  <c r="G223"/>
  <c r="F223"/>
  <c r="G222"/>
  <c r="G227"/>
  <c r="G221"/>
  <c r="F221"/>
  <c r="G220"/>
  <c r="F220"/>
  <c r="F226"/>
  <c r="D227"/>
  <c r="D226"/>
  <c r="D228"/>
  <c r="C227"/>
  <c r="C226"/>
  <c r="D224"/>
  <c r="C224"/>
  <c r="G211"/>
  <c r="F211"/>
  <c r="G210"/>
  <c r="G209"/>
  <c r="G214"/>
  <c r="G208"/>
  <c r="D215"/>
  <c r="D216"/>
  <c r="D214"/>
  <c r="C215"/>
  <c r="C216"/>
  <c r="C214"/>
  <c r="D212"/>
  <c r="C212"/>
  <c r="G199"/>
  <c r="F199"/>
  <c r="F203"/>
  <c r="G198"/>
  <c r="G197"/>
  <c r="G196"/>
  <c r="G202"/>
  <c r="F198"/>
  <c r="D203"/>
  <c r="D204"/>
  <c r="D202"/>
  <c r="C203"/>
  <c r="C202"/>
  <c r="D200"/>
  <c r="C200"/>
  <c r="G160"/>
  <c r="F160"/>
  <c r="G159"/>
  <c r="G164"/>
  <c r="G165"/>
  <c r="G158"/>
  <c r="G157"/>
  <c r="D164"/>
  <c r="D163"/>
  <c r="D165"/>
  <c r="C164"/>
  <c r="C163"/>
  <c r="C165"/>
  <c r="D161"/>
  <c r="C161"/>
  <c r="G148"/>
  <c r="F148"/>
  <c r="F152"/>
  <c r="G147"/>
  <c r="G146"/>
  <c r="G151"/>
  <c r="G145"/>
  <c r="F145"/>
  <c r="D152"/>
  <c r="D153"/>
  <c r="D151"/>
  <c r="C152"/>
  <c r="C151"/>
  <c r="D149"/>
  <c r="C149"/>
  <c r="G136"/>
  <c r="F136"/>
  <c r="G135"/>
  <c r="G134"/>
  <c r="F134"/>
  <c r="F139"/>
  <c r="G133"/>
  <c r="F133"/>
  <c r="D140"/>
  <c r="D139"/>
  <c r="D141"/>
  <c r="C140"/>
  <c r="C139"/>
  <c r="C141"/>
  <c r="D137"/>
  <c r="C137"/>
  <c r="G123"/>
  <c r="G127"/>
  <c r="G122"/>
  <c r="G121"/>
  <c r="F121"/>
  <c r="G120"/>
  <c r="F120"/>
  <c r="F123"/>
  <c r="D127"/>
  <c r="D126"/>
  <c r="D128"/>
  <c r="C127"/>
  <c r="C126"/>
  <c r="C128"/>
  <c r="D124"/>
  <c r="C124"/>
  <c r="G111"/>
  <c r="G115"/>
  <c r="G116"/>
  <c r="G110"/>
  <c r="G109"/>
  <c r="G114"/>
  <c r="G108"/>
  <c r="F108"/>
  <c r="F111"/>
  <c r="F115"/>
  <c r="D115"/>
  <c r="D114"/>
  <c r="D116"/>
  <c r="C115"/>
  <c r="C114"/>
  <c r="C116"/>
  <c r="D112"/>
  <c r="C112"/>
  <c r="G99"/>
  <c r="G103"/>
  <c r="G98"/>
  <c r="G97"/>
  <c r="F97"/>
  <c r="G96"/>
  <c r="F96"/>
  <c r="F99"/>
  <c r="F103"/>
  <c r="D103"/>
  <c r="D102"/>
  <c r="D104"/>
  <c r="C103"/>
  <c r="C102"/>
  <c r="C104"/>
  <c r="D100"/>
  <c r="C100"/>
  <c r="G86"/>
  <c r="G85"/>
  <c r="G90"/>
  <c r="G91"/>
  <c r="G84"/>
  <c r="F84"/>
  <c r="F89"/>
  <c r="G83"/>
  <c r="F83"/>
  <c r="F86"/>
  <c r="F87"/>
  <c r="D90"/>
  <c r="D89"/>
  <c r="D91"/>
  <c r="C90"/>
  <c r="C89"/>
  <c r="C91"/>
  <c r="D87"/>
  <c r="C87"/>
  <c r="G73"/>
  <c r="G77"/>
  <c r="G72"/>
  <c r="G71"/>
  <c r="G76"/>
  <c r="G70"/>
  <c r="F70"/>
  <c r="F73"/>
  <c r="D76"/>
  <c r="D77"/>
  <c r="D78"/>
  <c r="C76"/>
  <c r="C77"/>
  <c r="C78"/>
  <c r="D74"/>
  <c r="C74"/>
  <c r="G61"/>
  <c r="F61"/>
  <c r="G60"/>
  <c r="G65"/>
  <c r="G59"/>
  <c r="F59"/>
  <c r="F64"/>
  <c r="G58"/>
  <c r="F58"/>
  <c r="D65"/>
  <c r="D64"/>
  <c r="D66"/>
  <c r="C65"/>
  <c r="C66"/>
  <c r="C64"/>
  <c r="D62"/>
  <c r="C62"/>
  <c r="G48"/>
  <c r="G47"/>
  <c r="G52"/>
  <c r="G53"/>
  <c r="G46"/>
  <c r="F46"/>
  <c r="G45"/>
  <c r="F45"/>
  <c r="F48"/>
  <c r="F49"/>
  <c r="D52"/>
  <c r="D51"/>
  <c r="D53"/>
  <c r="C52"/>
  <c r="C53"/>
  <c r="C51"/>
  <c r="D49"/>
  <c r="C49"/>
  <c r="G24"/>
  <c r="G28"/>
  <c r="G29"/>
  <c r="F24"/>
  <c r="F28"/>
  <c r="G23"/>
  <c r="F23"/>
  <c r="F25"/>
  <c r="G22"/>
  <c r="F22"/>
  <c r="F27"/>
  <c r="G21"/>
  <c r="F21"/>
  <c r="D28"/>
  <c r="D27"/>
  <c r="D29"/>
  <c r="C28"/>
  <c r="C27"/>
  <c r="C29"/>
  <c r="D25"/>
  <c r="C25"/>
  <c r="G12"/>
  <c r="F12"/>
  <c r="G11"/>
  <c r="G10"/>
  <c r="G9"/>
  <c r="F9"/>
  <c r="D16"/>
  <c r="D15"/>
  <c r="D17"/>
  <c r="C15"/>
  <c r="C16"/>
  <c r="C17"/>
  <c r="D13"/>
  <c r="C13"/>
  <c r="C1152"/>
  <c r="D1199"/>
  <c r="C1138"/>
  <c r="C964"/>
  <c r="C867"/>
  <c r="C828"/>
  <c r="D802"/>
  <c r="G800"/>
  <c r="C802"/>
  <c r="C764"/>
  <c r="C700"/>
  <c r="G648"/>
  <c r="D736"/>
  <c r="C649"/>
  <c r="D734"/>
  <c r="C637"/>
  <c r="D625"/>
  <c r="G624"/>
  <c r="C625"/>
  <c r="D424"/>
  <c r="G423"/>
  <c r="D399"/>
  <c r="F391"/>
  <c r="C228"/>
  <c r="G140"/>
  <c r="F806"/>
  <c r="F883"/>
  <c r="G51"/>
  <c r="F820"/>
  <c r="F859"/>
  <c r="F895"/>
  <c r="G27"/>
  <c r="G25"/>
  <c r="F47"/>
  <c r="F60"/>
  <c r="G74"/>
  <c r="F72"/>
  <c r="G87"/>
  <c r="F85"/>
  <c r="G100"/>
  <c r="F98"/>
  <c r="F110"/>
  <c r="F122"/>
  <c r="F135"/>
  <c r="F147"/>
  <c r="G161"/>
  <c r="F208"/>
  <c r="F233"/>
  <c r="F245"/>
  <c r="F257"/>
  <c r="F281"/>
  <c r="F293"/>
  <c r="F331"/>
  <c r="F355"/>
  <c r="G383"/>
  <c r="F381"/>
  <c r="F393"/>
  <c r="F398"/>
  <c r="F456"/>
  <c r="F480"/>
  <c r="G495"/>
  <c r="F517"/>
  <c r="G531"/>
  <c r="F529"/>
  <c r="G569"/>
  <c r="F567"/>
  <c r="G584"/>
  <c r="F594"/>
  <c r="G609"/>
  <c r="F619"/>
  <c r="G633"/>
  <c r="F629"/>
  <c r="F665"/>
  <c r="F677"/>
  <c r="F683"/>
  <c r="F692"/>
  <c r="F920"/>
  <c r="F932"/>
  <c r="F980"/>
  <c r="F1004"/>
  <c r="F1010"/>
  <c r="F1017"/>
  <c r="F1029"/>
  <c r="F1041"/>
  <c r="F1093"/>
  <c r="F1106"/>
  <c r="F1118"/>
  <c r="F1156"/>
  <c r="F1162"/>
  <c r="F1182"/>
  <c r="F1168"/>
  <c r="G851"/>
  <c r="F849"/>
  <c r="F871"/>
  <c r="F599"/>
  <c r="F522"/>
  <c r="F485"/>
  <c r="F386"/>
  <c r="F387"/>
  <c r="F360"/>
  <c r="F336"/>
  <c r="F127"/>
  <c r="F90"/>
  <c r="F157"/>
  <c r="F580"/>
  <c r="G684"/>
  <c r="G685"/>
  <c r="G711"/>
  <c r="F756"/>
  <c r="G813"/>
  <c r="G866"/>
  <c r="G890"/>
  <c r="G891"/>
  <c r="G927"/>
  <c r="G928"/>
  <c r="G987"/>
  <c r="G988"/>
  <c r="G1011"/>
  <c r="G1012"/>
  <c r="G1036"/>
  <c r="G1113"/>
  <c r="G1114"/>
  <c r="G1137"/>
  <c r="G1189"/>
  <c r="G1190"/>
  <c r="F889"/>
  <c r="F938"/>
  <c r="F1047"/>
  <c r="F158"/>
  <c r="F163"/>
  <c r="G163"/>
  <c r="G89"/>
  <c r="G139"/>
  <c r="G141"/>
  <c r="G224"/>
  <c r="F617"/>
  <c r="G763"/>
  <c r="G764"/>
  <c r="G786"/>
  <c r="F782"/>
  <c r="F788"/>
  <c r="G863"/>
  <c r="G924"/>
  <c r="C1199"/>
  <c r="F365"/>
  <c r="F1202"/>
  <c r="F1186"/>
  <c r="F1189"/>
  <c r="F1190"/>
  <c r="G1172"/>
  <c r="F1171"/>
  <c r="F1163"/>
  <c r="F1164"/>
  <c r="F1160"/>
  <c r="G1163"/>
  <c r="G1164"/>
  <c r="F1148"/>
  <c r="F1151"/>
  <c r="F1152"/>
  <c r="G1148"/>
  <c r="G1150"/>
  <c r="G1152"/>
  <c r="F1125"/>
  <c r="F1126"/>
  <c r="F1122"/>
  <c r="F1119"/>
  <c r="F1124"/>
  <c r="G1122"/>
  <c r="G1125"/>
  <c r="G1126"/>
  <c r="F1113"/>
  <c r="F1114"/>
  <c r="F1110"/>
  <c r="F1107"/>
  <c r="F1112"/>
  <c r="G1110"/>
  <c r="F1094"/>
  <c r="F1099"/>
  <c r="F1096"/>
  <c r="G1097"/>
  <c r="F1088"/>
  <c r="F1089"/>
  <c r="G1089"/>
  <c r="F1084"/>
  <c r="F1085"/>
  <c r="F1076"/>
  <c r="F1077"/>
  <c r="F1073"/>
  <c r="G1073"/>
  <c r="G1075"/>
  <c r="G1077"/>
  <c r="F1055"/>
  <c r="F1060"/>
  <c r="G1048"/>
  <c r="G1049"/>
  <c r="F1044"/>
  <c r="G1037"/>
  <c r="F1030"/>
  <c r="F1035"/>
  <c r="F1032"/>
  <c r="F1024"/>
  <c r="F1025"/>
  <c r="F1021"/>
  <c r="F1019"/>
  <c r="G1008"/>
  <c r="F998"/>
  <c r="G998"/>
  <c r="G999"/>
  <c r="F984"/>
  <c r="F972"/>
  <c r="F976"/>
  <c r="G972"/>
  <c r="G974"/>
  <c r="G975"/>
  <c r="F962"/>
  <c r="F956"/>
  <c r="F960"/>
  <c r="G960"/>
  <c r="F950"/>
  <c r="G951"/>
  <c r="G952"/>
  <c r="F947"/>
  <c r="F935"/>
  <c r="G936"/>
  <c r="F924"/>
  <c r="F927"/>
  <c r="F928"/>
  <c r="G912"/>
  <c r="F911"/>
  <c r="G899"/>
  <c r="F896"/>
  <c r="F901"/>
  <c r="F898"/>
  <c r="F887"/>
  <c r="F890"/>
  <c r="F891"/>
  <c r="G887"/>
  <c r="F873"/>
  <c r="F866"/>
  <c r="G867"/>
  <c r="F860"/>
  <c r="F865"/>
  <c r="F854"/>
  <c r="F851"/>
  <c r="F847"/>
  <c r="F853"/>
  <c r="G854"/>
  <c r="G855"/>
  <c r="F821"/>
  <c r="F826"/>
  <c r="G828"/>
  <c r="G824"/>
  <c r="G814"/>
  <c r="F807"/>
  <c r="F812"/>
  <c r="G801"/>
  <c r="G802"/>
  <c r="F786"/>
  <c r="F789"/>
  <c r="F790"/>
  <c r="G789"/>
  <c r="G790"/>
  <c r="F776"/>
  <c r="F763"/>
  <c r="F764"/>
  <c r="F760"/>
  <c r="F758"/>
  <c r="F752"/>
  <c r="F748"/>
  <c r="G750"/>
  <c r="G751"/>
  <c r="G752"/>
  <c r="G748"/>
  <c r="F733"/>
  <c r="F737"/>
  <c r="F721"/>
  <c r="F724"/>
  <c r="F725"/>
  <c r="G724"/>
  <c r="G725"/>
  <c r="F717"/>
  <c r="F723"/>
  <c r="G721"/>
  <c r="G710"/>
  <c r="F699"/>
  <c r="F681"/>
  <c r="F684"/>
  <c r="F685"/>
  <c r="F679"/>
  <c r="F667"/>
  <c r="F672"/>
  <c r="F673"/>
  <c r="F666"/>
  <c r="F671"/>
  <c r="F659"/>
  <c r="G657"/>
  <c r="F653"/>
  <c r="G660"/>
  <c r="G661"/>
  <c r="G647"/>
  <c r="G649"/>
  <c r="F645"/>
  <c r="F632"/>
  <c r="F630"/>
  <c r="F635"/>
  <c r="G625"/>
  <c r="G621"/>
  <c r="F618"/>
  <c r="F623"/>
  <c r="F609"/>
  <c r="F612"/>
  <c r="F613"/>
  <c r="G612"/>
  <c r="G613"/>
  <c r="F600"/>
  <c r="F596"/>
  <c r="F598"/>
  <c r="G596"/>
  <c r="F582"/>
  <c r="G571"/>
  <c r="G573"/>
  <c r="F568"/>
  <c r="F572"/>
  <c r="G557"/>
  <c r="F546"/>
  <c r="F547"/>
  <c r="F543"/>
  <c r="G545"/>
  <c r="G543"/>
  <c r="G546"/>
  <c r="G547"/>
  <c r="F535"/>
  <c r="F528"/>
  <c r="F533"/>
  <c r="G523"/>
  <c r="F521"/>
  <c r="F523"/>
  <c r="F519"/>
  <c r="G521"/>
  <c r="G519"/>
  <c r="F509"/>
  <c r="G511"/>
  <c r="G509"/>
  <c r="G507"/>
  <c r="F506"/>
  <c r="F493"/>
  <c r="F482"/>
  <c r="G482"/>
  <c r="F473"/>
  <c r="F474"/>
  <c r="F470"/>
  <c r="G470"/>
  <c r="G473"/>
  <c r="G474"/>
  <c r="G462"/>
  <c r="G460"/>
  <c r="F435"/>
  <c r="G432"/>
  <c r="F428"/>
  <c r="F434"/>
  <c r="G435"/>
  <c r="G436"/>
  <c r="G420"/>
  <c r="F417"/>
  <c r="F422"/>
  <c r="F423"/>
  <c r="F424"/>
  <c r="F410"/>
  <c r="G407"/>
  <c r="F404"/>
  <c r="F409"/>
  <c r="G387"/>
  <c r="G385"/>
  <c r="G361"/>
  <c r="F359"/>
  <c r="F361"/>
  <c r="F357"/>
  <c r="G359"/>
  <c r="G357"/>
  <c r="F345"/>
  <c r="F348"/>
  <c r="F349"/>
  <c r="F342"/>
  <c r="F347"/>
  <c r="G345"/>
  <c r="F333"/>
  <c r="F335"/>
  <c r="F337"/>
  <c r="G333"/>
  <c r="G335"/>
  <c r="G337"/>
  <c r="G311"/>
  <c r="F294"/>
  <c r="F299"/>
  <c r="F296"/>
  <c r="G300"/>
  <c r="G301"/>
  <c r="F285"/>
  <c r="F288"/>
  <c r="F289"/>
  <c r="F282"/>
  <c r="F287"/>
  <c r="G285"/>
  <c r="G288"/>
  <c r="G289"/>
  <c r="F276"/>
  <c r="F277"/>
  <c r="G273"/>
  <c r="G275"/>
  <c r="G277"/>
  <c r="F271"/>
  <c r="F273"/>
  <c r="G265"/>
  <c r="F260"/>
  <c r="G261"/>
  <c r="F248"/>
  <c r="F252"/>
  <c r="G251"/>
  <c r="G253"/>
  <c r="F237"/>
  <c r="F240"/>
  <c r="F241"/>
  <c r="G240"/>
  <c r="G237"/>
  <c r="G239"/>
  <c r="G228"/>
  <c r="F224"/>
  <c r="G226"/>
  <c r="F222"/>
  <c r="F227"/>
  <c r="F228"/>
  <c r="F209"/>
  <c r="F214"/>
  <c r="G212"/>
  <c r="F196"/>
  <c r="F183"/>
  <c r="F188"/>
  <c r="F164"/>
  <c r="F165"/>
  <c r="F161"/>
  <c r="F159"/>
  <c r="G152"/>
  <c r="G153"/>
  <c r="F137"/>
  <c r="F140"/>
  <c r="F141"/>
  <c r="G137"/>
  <c r="F126"/>
  <c r="F128"/>
  <c r="F124"/>
  <c r="G128"/>
  <c r="G126"/>
  <c r="G124"/>
  <c r="F109"/>
  <c r="F114"/>
  <c r="F116"/>
  <c r="G112"/>
  <c r="G104"/>
  <c r="F102"/>
  <c r="F104"/>
  <c r="G102"/>
  <c r="F100"/>
  <c r="F91"/>
  <c r="G78"/>
  <c r="F71"/>
  <c r="F76"/>
  <c r="F77"/>
  <c r="F65"/>
  <c r="F66"/>
  <c r="F62"/>
  <c r="G66"/>
  <c r="G62"/>
  <c r="G64"/>
  <c r="F51"/>
  <c r="F52"/>
  <c r="F53"/>
  <c r="G49"/>
  <c r="F29"/>
  <c r="G16"/>
  <c r="F11"/>
  <c r="F16"/>
  <c r="G13"/>
  <c r="F10"/>
  <c r="F13"/>
  <c r="G15"/>
  <c r="G17"/>
  <c r="D1138"/>
  <c r="G1202"/>
  <c r="G1199"/>
  <c r="F1196"/>
  <c r="D1201"/>
  <c r="D1203"/>
  <c r="G1201"/>
  <c r="G1203"/>
  <c r="F1134"/>
  <c r="F1136"/>
  <c r="F1138"/>
  <c r="G1134"/>
  <c r="G1136"/>
  <c r="G1138"/>
  <c r="F1195"/>
  <c r="C1203"/>
  <c r="F999"/>
  <c r="F1000"/>
  <c r="F996"/>
  <c r="G996"/>
  <c r="F987"/>
  <c r="F988"/>
  <c r="C1058"/>
  <c r="G1057"/>
  <c r="F1057"/>
  <c r="G963"/>
  <c r="G964"/>
  <c r="D1061"/>
  <c r="D1062"/>
  <c r="F963"/>
  <c r="G1056"/>
  <c r="F823"/>
  <c r="F810"/>
  <c r="F813"/>
  <c r="G810"/>
  <c r="C839"/>
  <c r="C840"/>
  <c r="F801"/>
  <c r="F802"/>
  <c r="F798"/>
  <c r="F835"/>
  <c r="G839"/>
  <c r="G840"/>
  <c r="G836"/>
  <c r="D836"/>
  <c r="G798"/>
  <c r="D839"/>
  <c r="D840"/>
  <c r="F711"/>
  <c r="F712"/>
  <c r="F708"/>
  <c r="G708"/>
  <c r="G712"/>
  <c r="D712"/>
  <c r="G700"/>
  <c r="G699"/>
  <c r="F693"/>
  <c r="G696"/>
  <c r="F736"/>
  <c r="G669"/>
  <c r="F660"/>
  <c r="F657"/>
  <c r="F648"/>
  <c r="F649"/>
  <c r="F624"/>
  <c r="F625"/>
  <c r="F621"/>
  <c r="F571"/>
  <c r="F573"/>
  <c r="F569"/>
  <c r="G734"/>
  <c r="G736"/>
  <c r="G738"/>
  <c r="F738"/>
  <c r="D738"/>
  <c r="G458"/>
  <c r="F457"/>
  <c r="G554"/>
  <c r="D555"/>
  <c r="D448"/>
  <c r="G443"/>
  <c r="C448"/>
  <c r="F397"/>
  <c r="F399"/>
  <c r="G395"/>
  <c r="G397"/>
  <c r="G399"/>
  <c r="D1210"/>
  <c r="G1210"/>
  <c r="F1210"/>
  <c r="D444"/>
  <c r="F395"/>
  <c r="G440"/>
  <c r="C444"/>
  <c r="C1210"/>
  <c r="G312"/>
  <c r="F307"/>
  <c r="F312"/>
  <c r="D1211"/>
  <c r="G1211"/>
  <c r="F1211"/>
  <c r="G309"/>
  <c r="F306"/>
  <c r="C313"/>
  <c r="C372"/>
  <c r="C373"/>
  <c r="G325"/>
  <c r="G323"/>
  <c r="F320"/>
  <c r="G321"/>
  <c r="F246"/>
  <c r="G249"/>
  <c r="F210"/>
  <c r="G215"/>
  <c r="G216"/>
  <c r="D369"/>
  <c r="G203"/>
  <c r="G204"/>
  <c r="G200"/>
  <c r="D372"/>
  <c r="D373"/>
  <c r="D1212"/>
  <c r="G1212"/>
  <c r="F1212"/>
  <c r="F197"/>
  <c r="C1213"/>
  <c r="C1217"/>
  <c r="C369"/>
  <c r="C204"/>
  <c r="D1213"/>
  <c r="D189"/>
  <c r="D190"/>
  <c r="G185"/>
  <c r="F146"/>
  <c r="G149"/>
  <c r="C153"/>
  <c r="C188"/>
  <c r="C190"/>
  <c r="C1211"/>
  <c r="F1175"/>
  <c r="F1176"/>
  <c r="F1172"/>
  <c r="F1100"/>
  <c r="F1101"/>
  <c r="F1097"/>
  <c r="F1048"/>
  <c r="F1049"/>
  <c r="F1045"/>
  <c r="F1036"/>
  <c r="F1037"/>
  <c r="F1033"/>
  <c r="G1000"/>
  <c r="G976"/>
  <c r="F964"/>
  <c r="F951"/>
  <c r="F952"/>
  <c r="F948"/>
  <c r="F936"/>
  <c r="F939"/>
  <c r="F940"/>
  <c r="F915"/>
  <c r="F916"/>
  <c r="F912"/>
  <c r="F899"/>
  <c r="F902"/>
  <c r="F903"/>
  <c r="F875"/>
  <c r="F878"/>
  <c r="F879"/>
  <c r="F863"/>
  <c r="F867"/>
  <c r="F855"/>
  <c r="F814"/>
  <c r="F734"/>
  <c r="F669"/>
  <c r="F661"/>
  <c r="F633"/>
  <c r="F636"/>
  <c r="F637"/>
  <c r="F584"/>
  <c r="F587"/>
  <c r="F588"/>
  <c r="F531"/>
  <c r="F507"/>
  <c r="F510"/>
  <c r="F511"/>
  <c r="F495"/>
  <c r="F498"/>
  <c r="F499"/>
  <c r="F436"/>
  <c r="F432"/>
  <c r="F420"/>
  <c r="F407"/>
  <c r="F411"/>
  <c r="G313"/>
  <c r="F300"/>
  <c r="F301"/>
  <c r="F297"/>
  <c r="F264"/>
  <c r="F265"/>
  <c r="F261"/>
  <c r="G241"/>
  <c r="F112"/>
  <c r="F78"/>
  <c r="F74"/>
  <c r="F15"/>
  <c r="F17"/>
  <c r="F1201"/>
  <c r="F1203"/>
  <c r="F1199"/>
  <c r="G1061"/>
  <c r="G1062"/>
  <c r="F1056"/>
  <c r="G1058"/>
  <c r="F824"/>
  <c r="F827"/>
  <c r="F828"/>
  <c r="F839"/>
  <c r="F840"/>
  <c r="F836"/>
  <c r="F696"/>
  <c r="F698"/>
  <c r="F700"/>
  <c r="F458"/>
  <c r="F461"/>
  <c r="F462"/>
  <c r="G558"/>
  <c r="G559"/>
  <c r="G555"/>
  <c r="F554"/>
  <c r="G447"/>
  <c r="F443"/>
  <c r="F447"/>
  <c r="F440"/>
  <c r="G444"/>
  <c r="G446"/>
  <c r="G448"/>
  <c r="D1216"/>
  <c r="G1216"/>
  <c r="F311"/>
  <c r="F313"/>
  <c r="F309"/>
  <c r="F324"/>
  <c r="F325"/>
  <c r="F321"/>
  <c r="F249"/>
  <c r="F251"/>
  <c r="F253"/>
  <c r="F215"/>
  <c r="F216"/>
  <c r="F212"/>
  <c r="F202"/>
  <c r="F204"/>
  <c r="F200"/>
  <c r="C1214"/>
  <c r="F185"/>
  <c r="G189"/>
  <c r="G190"/>
  <c r="D1214"/>
  <c r="G1213"/>
  <c r="D1217"/>
  <c r="G186"/>
  <c r="F151"/>
  <c r="F153"/>
  <c r="F149"/>
  <c r="F1216"/>
  <c r="C1216"/>
  <c r="C1218"/>
  <c r="F1061"/>
  <c r="F1062"/>
  <c r="F1058"/>
  <c r="F558"/>
  <c r="F559"/>
  <c r="F555"/>
  <c r="F446"/>
  <c r="F448"/>
  <c r="F444"/>
  <c r="D1218"/>
  <c r="F1213"/>
  <c r="G1217"/>
  <c r="G1218"/>
  <c r="G1214"/>
  <c r="F186"/>
  <c r="F189"/>
  <c r="F190"/>
  <c r="F1217"/>
  <c r="F1218"/>
  <c r="F1214"/>
  <c r="F366"/>
  <c r="F371"/>
  <c r="G369"/>
  <c r="G373"/>
  <c r="F368"/>
  <c r="F367"/>
  <c r="F372"/>
  <c r="F373"/>
  <c r="F369"/>
</calcChain>
</file>

<file path=xl/sharedStrings.xml><?xml version="1.0" encoding="utf-8"?>
<sst xmlns="http://schemas.openxmlformats.org/spreadsheetml/2006/main" count="919" uniqueCount="147">
  <si>
    <t xml:space="preserve"> </t>
  </si>
  <si>
    <t xml:space="preserve">   DISTRICT</t>
  </si>
  <si>
    <t>CENTERLINE</t>
  </si>
  <si>
    <t xml:space="preserve">  LANE</t>
  </si>
  <si>
    <t>RATE PER</t>
  </si>
  <si>
    <t xml:space="preserve">  QUARTERLY </t>
  </si>
  <si>
    <t xml:space="preserve">     ANNUAL</t>
  </si>
  <si>
    <t xml:space="preserve">           Municipality</t>
  </si>
  <si>
    <t>MILEAGE</t>
  </si>
  <si>
    <t xml:space="preserve"> MILEAGE</t>
  </si>
  <si>
    <t xml:space="preserve">  L/M</t>
  </si>
  <si>
    <t xml:space="preserve">   PAYMENT</t>
  </si>
  <si>
    <t xml:space="preserve">     PAYMENT</t>
  </si>
  <si>
    <t>{down}$9095</t>
  </si>
  <si>
    <t>{down}$5340</t>
  </si>
  <si>
    <t xml:space="preserve">      BRISTOL DISTRICT</t>
  </si>
  <si>
    <t>{down}</t>
  </si>
  <si>
    <t>Abingdon</t>
  </si>
  <si>
    <t>Principal Arterials</t>
  </si>
  <si>
    <t>{down}$5340~</t>
  </si>
  <si>
    <t>Minor Arterials</t>
  </si>
  <si>
    <t>{calc}</t>
  </si>
  <si>
    <t>Collectors</t>
  </si>
  <si>
    <t>Locals</t>
  </si>
  <si>
    <t xml:space="preserve">  Totals:</t>
  </si>
  <si>
    <t>{down}~</t>
  </si>
  <si>
    <t>Comb PA/MA</t>
  </si>
  <si>
    <t>Comb COL/LOC</t>
  </si>
  <si>
    <t>Big Stone Gap</t>
  </si>
  <si>
    <t>\v</t>
  </si>
  <si>
    <t>@sum({up}.{up}{up}{up})~</t>
  </si>
  <si>
    <t xml:space="preserve">{down}{down}{down}{down}@sum({up}.{up})~              </t>
  </si>
  <si>
    <t>{escape}~</t>
  </si>
  <si>
    <t>Bluefield</t>
  </si>
  <si>
    <t>Bristol</t>
  </si>
  <si>
    <t>Lebanon</t>
  </si>
  <si>
    <t>Marion</t>
  </si>
  <si>
    <t>Norton</t>
  </si>
  <si>
    <t>Richlands</t>
  </si>
  <si>
    <t>Saltville</t>
  </si>
  <si>
    <t>Tazewell</t>
  </si>
  <si>
    <t>Wise</t>
  </si>
  <si>
    <t>Wytheville</t>
  </si>
  <si>
    <t>BRISTOL DISTRICT TOTALS</t>
  </si>
  <si>
    <t xml:space="preserve">      SALEM DISTRICT</t>
  </si>
  <si>
    <t>Bedford</t>
  </si>
  <si>
    <t>Blacksburg</t>
  </si>
  <si>
    <t>Christiansburg</t>
  </si>
  <si>
    <t>Galax</t>
  </si>
  <si>
    <t>Martinsville</t>
  </si>
  <si>
    <t>Narrows</t>
  </si>
  <si>
    <t>Pearisburg</t>
  </si>
  <si>
    <t>Pulaski</t>
  </si>
  <si>
    <t>Radford</t>
  </si>
  <si>
    <t>Roanoke</t>
  </si>
  <si>
    <t>Rocky Mount</t>
  </si>
  <si>
    <t>Salem</t>
  </si>
  <si>
    <t>Vinton</t>
  </si>
  <si>
    <t>SALEM DISTRICT TOTALS</t>
  </si>
  <si>
    <t xml:space="preserve">    LYNCHBURG DISTRICT</t>
  </si>
  <si>
    <t>Altavista</t>
  </si>
  <si>
    <t xml:space="preserve">Danville </t>
  </si>
  <si>
    <t xml:space="preserve">Principal Arterials </t>
  </si>
  <si>
    <t xml:space="preserve">Locals </t>
  </si>
  <si>
    <t>Farmville</t>
  </si>
  <si>
    <t>Lynchburg</t>
  </si>
  <si>
    <t>South Boston</t>
  </si>
  <si>
    <t>LYNCHBURG DISTRICT TOTALS</t>
  </si>
  <si>
    <t xml:space="preserve">    RICHMOND DISTRICT</t>
  </si>
  <si>
    <t>Ashland</t>
  </si>
  <si>
    <t>Blackstone</t>
  </si>
  <si>
    <t>Chase City</t>
  </si>
  <si>
    <t xml:space="preserve">Colonial Heights </t>
  </si>
  <si>
    <t>Hopewell</t>
  </si>
  <si>
    <t>Petersburg</t>
  </si>
  <si>
    <t>Richmond</t>
  </si>
  <si>
    <t>South Hill</t>
  </si>
  <si>
    <t>Chesapeake</t>
  </si>
  <si>
    <t>Chincoteague</t>
  </si>
  <si>
    <t>Emporia</t>
  </si>
  <si>
    <t>Franklin</t>
  </si>
  <si>
    <t>Hampton</t>
  </si>
  <si>
    <t>Newport News</t>
  </si>
  <si>
    <t>Norfolk</t>
  </si>
  <si>
    <t>Poquoson</t>
  </si>
  <si>
    <t>Portsmouth</t>
  </si>
  <si>
    <t>Smithfield</t>
  </si>
  <si>
    <t>Suffolk</t>
  </si>
  <si>
    <t>Virginia Beach</t>
  </si>
  <si>
    <t>Williamsburg</t>
  </si>
  <si>
    <t xml:space="preserve">    FREDERICKSBURG DISTRICT</t>
  </si>
  <si>
    <t>Fredericksburg</t>
  </si>
  <si>
    <t xml:space="preserve">    CULPEPER DISTRICT</t>
  </si>
  <si>
    <t>Charlottesville</t>
  </si>
  <si>
    <t>Culpeper</t>
  </si>
  <si>
    <t>Orange</t>
  </si>
  <si>
    <t>Warrenton</t>
  </si>
  <si>
    <t>CULPEPER DISTRICT TOTALS</t>
  </si>
  <si>
    <t xml:space="preserve">    STAUNTON DISTRICT</t>
  </si>
  <si>
    <t>Bridgewater</t>
  </si>
  <si>
    <t>Buena Vista</t>
  </si>
  <si>
    <t>Clifton Forge</t>
  </si>
  <si>
    <t>Covington</t>
  </si>
  <si>
    <t>Elkton</t>
  </si>
  <si>
    <t>Front Royal</t>
  </si>
  <si>
    <t>Grottoes</t>
  </si>
  <si>
    <t>Harrisonburg</t>
  </si>
  <si>
    <t>Lexington</t>
  </si>
  <si>
    <t>Luray</t>
  </si>
  <si>
    <t>Staunton</t>
  </si>
  <si>
    <t>Strasburg</t>
  </si>
  <si>
    <t>Waynesboro</t>
  </si>
  <si>
    <t>Winchester</t>
  </si>
  <si>
    <t>Woodstock</t>
  </si>
  <si>
    <t>STAUNTON DISTRICT TOTALS</t>
  </si>
  <si>
    <t xml:space="preserve">    NORTHERN VIRGINIA DISTRICT</t>
  </si>
  <si>
    <t>Alexandria</t>
  </si>
  <si>
    <t>Dumfries</t>
  </si>
  <si>
    <t>Fairfax</t>
  </si>
  <si>
    <t>Falls Church</t>
  </si>
  <si>
    <t>Herndon</t>
  </si>
  <si>
    <t>Leesburg</t>
  </si>
  <si>
    <t>Manassas</t>
  </si>
  <si>
    <t>Manassas Park</t>
  </si>
  <si>
    <t>Vienna</t>
  </si>
  <si>
    <t>{down}$12319</t>
  </si>
  <si>
    <t>{down}$7233</t>
  </si>
  <si>
    <t>{Down}$7233</t>
  </si>
  <si>
    <t>Purcellville</t>
  </si>
  <si>
    <t xml:space="preserve">      CHESAPEAKE BRIDGE MAINTENANCE</t>
  </si>
  <si>
    <t xml:space="preserve">     RICHMOND DISTRICT TOTALS</t>
  </si>
  <si>
    <t xml:space="preserve">     HAMPTON ROADS DISTRICT</t>
  </si>
  <si>
    <t xml:space="preserve">              </t>
  </si>
  <si>
    <t>TOTAL</t>
  </si>
  <si>
    <t>VIRGINIA PORT AUTHORITY</t>
  </si>
  <si>
    <t>PAYMENT IN LIEU OF TAXES</t>
  </si>
  <si>
    <t>Warren</t>
  </si>
  <si>
    <t>Total</t>
  </si>
  <si>
    <t>FREDERICKSBURG DISTRICT TOTALS</t>
  </si>
  <si>
    <t xml:space="preserve">     HAMPTON ROADS DISTRICT TOTALS </t>
  </si>
  <si>
    <t xml:space="preserve">STATEWIDE TOTAL BY FUNC/CLASS </t>
  </si>
  <si>
    <t>NOVA DISTRICT TOTALS</t>
  </si>
  <si>
    <t>Colonial Beach</t>
  </si>
  <si>
    <t>Berryville</t>
  </si>
  <si>
    <t>Broadway</t>
  </si>
  <si>
    <t>Roanoke at FY14 Rates</t>
  </si>
  <si>
    <t>FY14 Rates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</si>
</sst>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7" formatCode="&quot;$&quot;#,##0.00_);\(&quot;$&quot;#,##0.00\)"/>
    <numFmt numFmtId="164" formatCode="0.00_)"/>
    <numFmt numFmtId="165" formatCode="&quot;$&quot;#,##0.00"/>
  </numFmts>
  <fonts count="4">
    <font>
      <sz val="12"/>
      <name val="Helv"/>
    </font>
    <font>
      <sz val="11"/>
      <name val="Helv"/>
    </font>
    <font>
      <sz val="12"/>
      <name val="Helv"/>
    </font>
    <font>
      <b/>
      <sz val="12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1" xfId="0" applyFont="1" applyBorder="1"/>
    <xf numFmtId="0" fontId="2" fillId="0" borderId="1" xfId="0" applyFont="1" applyBorder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5" fontId="2" fillId="0" borderId="0" xfId="0" applyNumberFormat="1" applyFont="1" applyProtection="1"/>
    <xf numFmtId="5" fontId="2" fillId="0" borderId="0" xfId="0" applyNumberFormat="1" applyFont="1" applyAlignment="1" applyProtection="1">
      <alignment horizontal="left"/>
    </xf>
    <xf numFmtId="164" fontId="2" fillId="0" borderId="0" xfId="0" applyNumberFormat="1" applyFont="1" applyProtection="1"/>
    <xf numFmtId="5" fontId="2" fillId="0" borderId="0" xfId="0" applyNumberFormat="1" applyFont="1" applyAlignment="1" applyProtection="1"/>
    <xf numFmtId="7" fontId="2" fillId="0" borderId="0" xfId="0" applyNumberFormat="1" applyFont="1" applyProtection="1"/>
    <xf numFmtId="0" fontId="2" fillId="0" borderId="0" xfId="0" applyFont="1" applyAlignment="1" applyProtection="1"/>
    <xf numFmtId="39" fontId="2" fillId="0" borderId="0" xfId="0" applyNumberFormat="1" applyFont="1" applyProtection="1"/>
    <xf numFmtId="7" fontId="2" fillId="0" borderId="0" xfId="0" applyNumberFormat="1" applyFont="1" applyAlignment="1" applyProtection="1">
      <alignment horizontal="left"/>
    </xf>
    <xf numFmtId="0" fontId="2" fillId="0" borderId="0" xfId="0" applyFont="1" applyBorder="1"/>
    <xf numFmtId="0" fontId="2" fillId="0" borderId="2" xfId="0" applyFont="1" applyBorder="1"/>
    <xf numFmtId="5" fontId="2" fillId="0" borderId="2" xfId="0" applyNumberFormat="1" applyFont="1" applyBorder="1" applyProtection="1"/>
    <xf numFmtId="0" fontId="2" fillId="0" borderId="0" xfId="0" applyFont="1" applyAlignment="1">
      <alignment horizontal="fill"/>
    </xf>
    <xf numFmtId="7" fontId="2" fillId="0" borderId="0" xfId="0" applyNumberFormat="1" applyFont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165" fontId="2" fillId="0" borderId="0" xfId="0" applyNumberFormat="1" applyFont="1"/>
    <xf numFmtId="7" fontId="3" fillId="0" borderId="2" xfId="0" applyNumberFormat="1" applyFont="1" applyBorder="1"/>
    <xf numFmtId="0" fontId="3" fillId="0" borderId="0" xfId="0" applyFont="1" applyBorder="1"/>
    <xf numFmtId="7" fontId="3" fillId="0" borderId="0" xfId="0" applyNumberFormat="1" applyFont="1" applyBorder="1"/>
    <xf numFmtId="5" fontId="2" fillId="0" borderId="0" xfId="0" applyNumberFormat="1" applyFont="1" applyBorder="1" applyProtection="1"/>
    <xf numFmtId="0" fontId="3" fillId="0" borderId="2" xfId="0" applyFont="1" applyBorder="1"/>
    <xf numFmtId="0" fontId="3" fillId="0" borderId="0" xfId="0" applyFont="1" applyAlignment="1"/>
    <xf numFmtId="0" fontId="3" fillId="0" borderId="0" xfId="0" applyFont="1"/>
    <xf numFmtId="165" fontId="2" fillId="0" borderId="0" xfId="0" applyNumberFormat="1" applyFont="1" applyBorder="1"/>
    <xf numFmtId="164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2" sqref="B22"/>
    </sheetView>
  </sheetViews>
  <sheetFormatPr defaultRowHeight="15.75"/>
  <sheetData>
    <row r="1" spans="1:1">
      <c r="A1" s="1"/>
    </row>
    <row r="2" spans="1:1">
      <c r="A2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Y1248"/>
  <sheetViews>
    <sheetView showGridLines="0" tabSelected="1" view="pageBreakPreview" zoomScale="75" zoomScaleNormal="100" zoomScaleSheetLayoutView="75" workbookViewId="0"/>
  </sheetViews>
  <sheetFormatPr defaultColWidth="9.77734375" defaultRowHeight="15.75"/>
  <cols>
    <col min="1" max="1" width="10.21875" style="4" customWidth="1"/>
    <col min="2" max="2" width="13.5546875" style="4" customWidth="1"/>
    <col min="3" max="3" width="10.77734375" style="4" customWidth="1"/>
    <col min="4" max="4" width="9.33203125" style="4" bestFit="1" customWidth="1"/>
    <col min="5" max="5" width="9.6640625" style="4" customWidth="1"/>
    <col min="6" max="6" width="14.21875" style="4" customWidth="1"/>
    <col min="7" max="7" width="17.33203125" style="4" customWidth="1"/>
    <col min="8" max="12" width="9.77734375" style="4"/>
    <col min="13" max="13" width="14.77734375" style="4" customWidth="1"/>
    <col min="14" max="16384" width="9.77734375" style="4"/>
  </cols>
  <sheetData>
    <row r="1" spans="1:25">
      <c r="A1" s="2"/>
      <c r="B1" s="2"/>
      <c r="C1" s="3"/>
      <c r="D1" s="2"/>
      <c r="E1" s="2"/>
      <c r="F1" s="2"/>
      <c r="G1" s="2"/>
    </row>
    <row r="2" spans="1:25" s="5" customFormat="1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S2" s="6">
        <v>6776</v>
      </c>
    </row>
    <row r="3" spans="1:25" s="5" customFormat="1">
      <c r="A3" s="22" t="s">
        <v>7</v>
      </c>
      <c r="B3" s="23"/>
      <c r="C3" s="22" t="s">
        <v>8</v>
      </c>
      <c r="D3" s="22" t="s">
        <v>9</v>
      </c>
      <c r="E3" s="22" t="s">
        <v>10</v>
      </c>
      <c r="F3" s="22" t="s">
        <v>11</v>
      </c>
      <c r="G3" s="22" t="s">
        <v>12</v>
      </c>
    </row>
    <row r="4" spans="1:25">
      <c r="A4" s="7"/>
      <c r="C4" s="6"/>
      <c r="D4" s="6"/>
      <c r="E4" s="7"/>
      <c r="F4" s="7"/>
      <c r="G4" s="7"/>
    </row>
    <row r="5" spans="1:25">
      <c r="A5" s="7" t="s">
        <v>15</v>
      </c>
      <c r="O5" s="8">
        <v>9095</v>
      </c>
      <c r="R5" s="7" t="s">
        <v>125</v>
      </c>
      <c r="V5" s="7" t="s">
        <v>14</v>
      </c>
      <c r="X5" s="9">
        <v>5505</v>
      </c>
    </row>
    <row r="6" spans="1:25">
      <c r="N6" s="8">
        <v>11026</v>
      </c>
      <c r="O6" s="9">
        <v>9095</v>
      </c>
      <c r="R6" s="10" t="s">
        <v>125</v>
      </c>
      <c r="V6" s="7" t="s">
        <v>16</v>
      </c>
      <c r="X6" s="9">
        <v>5505</v>
      </c>
    </row>
    <row r="7" spans="1:25">
      <c r="A7" s="7" t="s">
        <v>17</v>
      </c>
      <c r="N7" s="8">
        <v>11026</v>
      </c>
      <c r="O7" s="9">
        <v>5340</v>
      </c>
      <c r="R7" s="10" t="s">
        <v>126</v>
      </c>
      <c r="V7" s="7" t="s">
        <v>16</v>
      </c>
    </row>
    <row r="8" spans="1:25">
      <c r="N8" s="8">
        <v>6474</v>
      </c>
      <c r="O8" s="9">
        <v>5340</v>
      </c>
      <c r="R8" s="7" t="s">
        <v>127</v>
      </c>
      <c r="V8" s="7" t="s">
        <v>13</v>
      </c>
    </row>
    <row r="9" spans="1:25">
      <c r="B9" s="7" t="s">
        <v>18</v>
      </c>
      <c r="C9" s="11">
        <v>2.2599999999999998</v>
      </c>
      <c r="D9" s="11">
        <v>7.46</v>
      </c>
      <c r="E9" s="12">
        <v>19202</v>
      </c>
      <c r="F9" s="13">
        <f>G9/4</f>
        <v>35811.730000000003</v>
      </c>
      <c r="G9" s="13">
        <f>D9*E9</f>
        <v>143246.92000000001</v>
      </c>
      <c r="L9" s="8" t="s">
        <v>132</v>
      </c>
      <c r="N9" s="8">
        <v>6474</v>
      </c>
      <c r="R9" s="7" t="s">
        <v>16</v>
      </c>
      <c r="V9" s="7" t="s">
        <v>19</v>
      </c>
      <c r="X9" s="9">
        <v>9376</v>
      </c>
    </row>
    <row r="10" spans="1:25">
      <c r="B10" s="7" t="s">
        <v>20</v>
      </c>
      <c r="C10" s="11">
        <v>5.4</v>
      </c>
      <c r="D10" s="11">
        <v>16.03</v>
      </c>
      <c r="E10" s="12">
        <v>19202</v>
      </c>
      <c r="F10" s="13">
        <f>G10/4</f>
        <v>76952.014999999999</v>
      </c>
      <c r="G10" s="13">
        <f>D10*E10</f>
        <v>307808.06</v>
      </c>
      <c r="L10" s="8" t="s">
        <v>0</v>
      </c>
      <c r="R10" s="7" t="s">
        <v>21</v>
      </c>
      <c r="X10" s="9">
        <v>5505</v>
      </c>
      <c r="Y10" s="24">
        <v>13417</v>
      </c>
    </row>
    <row r="11" spans="1:25">
      <c r="B11" s="7" t="s">
        <v>22</v>
      </c>
      <c r="C11" s="11">
        <v>4.1900000000000004</v>
      </c>
      <c r="D11" s="11">
        <v>8.52</v>
      </c>
      <c r="E11" s="12">
        <v>11274</v>
      </c>
      <c r="F11" s="13">
        <f>G11/4</f>
        <v>24013.62</v>
      </c>
      <c r="G11" s="13">
        <f>D11*E11</f>
        <v>96054.48</v>
      </c>
      <c r="L11" s="8"/>
      <c r="O11" s="9">
        <v>9095</v>
      </c>
      <c r="R11" s="10" t="s">
        <v>16</v>
      </c>
      <c r="Y11" s="24">
        <v>13417</v>
      </c>
    </row>
    <row r="12" spans="1:25">
      <c r="B12" s="7" t="s">
        <v>23</v>
      </c>
      <c r="C12" s="11">
        <v>42.94</v>
      </c>
      <c r="D12" s="11">
        <v>86.57</v>
      </c>
      <c r="E12" s="12">
        <v>11274</v>
      </c>
      <c r="F12" s="13">
        <f>G12/4</f>
        <v>243997.54499999998</v>
      </c>
      <c r="G12" s="13">
        <f>D12*E12</f>
        <v>975990.17999999993</v>
      </c>
      <c r="L12" s="8"/>
      <c r="N12" s="8">
        <v>11026</v>
      </c>
      <c r="O12" s="9">
        <v>5340</v>
      </c>
      <c r="R12" s="10" t="s">
        <v>125</v>
      </c>
      <c r="Y12" s="24">
        <v>7878</v>
      </c>
    </row>
    <row r="13" spans="1:25">
      <c r="B13" s="7" t="s">
        <v>24</v>
      </c>
      <c r="C13" s="11">
        <f>SUM(C9:C12)</f>
        <v>54.79</v>
      </c>
      <c r="D13" s="11">
        <f>D12+D11+D10+D9</f>
        <v>118.57999999999998</v>
      </c>
      <c r="E13" s="14"/>
      <c r="F13" s="13">
        <f>F12+F11+F10+F9</f>
        <v>380774.91</v>
      </c>
      <c r="G13" s="13">
        <f>G12+G11+G10+G9</f>
        <v>1523099.64</v>
      </c>
      <c r="L13" s="8"/>
      <c r="N13" s="8">
        <v>6474</v>
      </c>
      <c r="R13" s="10" t="s">
        <v>126</v>
      </c>
      <c r="X13" s="9">
        <v>9095</v>
      </c>
      <c r="Y13" s="24">
        <v>7878</v>
      </c>
    </row>
    <row r="14" spans="1:25">
      <c r="E14" s="24"/>
      <c r="R14" s="10" t="s">
        <v>25</v>
      </c>
      <c r="X14" s="9">
        <v>9095</v>
      </c>
    </row>
    <row r="15" spans="1:25">
      <c r="B15" s="7" t="s">
        <v>26</v>
      </c>
      <c r="C15" s="11">
        <f>C9+C10</f>
        <v>7.66</v>
      </c>
      <c r="D15" s="11">
        <f>D9+D10</f>
        <v>23.490000000000002</v>
      </c>
      <c r="E15" s="12">
        <v>19202</v>
      </c>
      <c r="F15" s="13">
        <f>F10+F9</f>
        <v>112763.745</v>
      </c>
      <c r="G15" s="13">
        <f>G10+G9</f>
        <v>451054.98</v>
      </c>
      <c r="L15" s="8"/>
      <c r="X15" s="9">
        <v>5340</v>
      </c>
      <c r="Y15" s="24">
        <v>13417</v>
      </c>
    </row>
    <row r="16" spans="1:25">
      <c r="B16" s="7" t="s">
        <v>27</v>
      </c>
      <c r="C16" s="11">
        <f>C12+C11</f>
        <v>47.129999999999995</v>
      </c>
      <c r="D16" s="11">
        <f>D12+D11</f>
        <v>95.089999999999989</v>
      </c>
      <c r="E16" s="12">
        <v>11274</v>
      </c>
      <c r="F16" s="13">
        <f>F12+F11</f>
        <v>268011.16499999998</v>
      </c>
      <c r="G16" s="13">
        <f>G12+G11</f>
        <v>1072044.6599999999</v>
      </c>
      <c r="L16" s="8"/>
      <c r="X16" s="9">
        <v>5340</v>
      </c>
      <c r="Y16" s="24">
        <v>7878</v>
      </c>
    </row>
    <row r="17" spans="1:24">
      <c r="B17" s="7" t="s">
        <v>24</v>
      </c>
      <c r="C17" s="11">
        <f>SUM(C15:C16)</f>
        <v>54.789999999999992</v>
      </c>
      <c r="D17" s="11">
        <f>D16+D15</f>
        <v>118.57999999999998</v>
      </c>
      <c r="E17" s="14"/>
      <c r="F17" s="13">
        <f>F16+F15</f>
        <v>380774.91</v>
      </c>
      <c r="G17" s="13">
        <f>G16+G15</f>
        <v>1523099.64</v>
      </c>
      <c r="L17" s="13"/>
    </row>
    <row r="19" spans="1:24">
      <c r="A19" s="7" t="s">
        <v>28</v>
      </c>
      <c r="Q19" s="7" t="s">
        <v>29</v>
      </c>
      <c r="R19" s="7" t="s">
        <v>30</v>
      </c>
      <c r="X19" s="9">
        <v>9095</v>
      </c>
    </row>
    <row r="20" spans="1:24">
      <c r="R20" s="7" t="s">
        <v>31</v>
      </c>
      <c r="X20" s="9">
        <v>5340</v>
      </c>
    </row>
    <row r="21" spans="1:24">
      <c r="B21" s="7" t="s">
        <v>18</v>
      </c>
      <c r="C21" s="11">
        <v>0</v>
      </c>
      <c r="D21" s="11">
        <v>0</v>
      </c>
      <c r="E21" s="12">
        <v>19202</v>
      </c>
      <c r="F21" s="13">
        <f>G21/4</f>
        <v>0</v>
      </c>
      <c r="G21" s="13">
        <f>D21*E21</f>
        <v>0</v>
      </c>
      <c r="R21" s="7" t="s">
        <v>32</v>
      </c>
    </row>
    <row r="22" spans="1:24">
      <c r="B22" s="7" t="s">
        <v>20</v>
      </c>
      <c r="C22" s="11">
        <v>5.64</v>
      </c>
      <c r="D22" s="11">
        <v>11.28</v>
      </c>
      <c r="E22" s="12">
        <v>19202</v>
      </c>
      <c r="F22" s="13">
        <f>G22/4</f>
        <v>54149.64</v>
      </c>
      <c r="G22" s="13">
        <f>D22*E22</f>
        <v>216598.56</v>
      </c>
      <c r="L22" s="8"/>
    </row>
    <row r="23" spans="1:24">
      <c r="B23" s="7" t="s">
        <v>22</v>
      </c>
      <c r="C23" s="11">
        <v>1.28</v>
      </c>
      <c r="D23" s="11">
        <v>2.52</v>
      </c>
      <c r="E23" s="12">
        <v>11274</v>
      </c>
      <c r="F23" s="13">
        <f>G23/4</f>
        <v>7102.62</v>
      </c>
      <c r="G23" s="13">
        <f>D23*E23</f>
        <v>28410.48</v>
      </c>
      <c r="L23" s="8"/>
    </row>
    <row r="24" spans="1:24">
      <c r="B24" s="7" t="s">
        <v>23</v>
      </c>
      <c r="C24" s="11">
        <v>26.66</v>
      </c>
      <c r="D24" s="11">
        <v>54.56</v>
      </c>
      <c r="E24" s="12">
        <v>11274</v>
      </c>
      <c r="F24" s="13">
        <f>G24/4</f>
        <v>153777.36000000002</v>
      </c>
      <c r="G24" s="13">
        <f>D24*E24</f>
        <v>615109.44000000006</v>
      </c>
      <c r="L24" s="8"/>
    </row>
    <row r="25" spans="1:24">
      <c r="B25" s="7" t="s">
        <v>24</v>
      </c>
      <c r="C25" s="11">
        <f>C24+C23+C22+C21</f>
        <v>33.58</v>
      </c>
      <c r="D25" s="11">
        <f>D24+D23+D22+D21</f>
        <v>68.36</v>
      </c>
      <c r="E25" s="14"/>
      <c r="F25" s="13">
        <f>F24+F23+F22+F21</f>
        <v>215029.62</v>
      </c>
      <c r="G25" s="13">
        <f>G24+G23+G22+G21</f>
        <v>860118.48</v>
      </c>
      <c r="L25" s="8"/>
    </row>
    <row r="26" spans="1:24">
      <c r="E26" s="24"/>
    </row>
    <row r="27" spans="1:24">
      <c r="B27" s="7" t="s">
        <v>26</v>
      </c>
      <c r="C27" s="11">
        <f>C22+C21</f>
        <v>5.64</v>
      </c>
      <c r="D27" s="11">
        <f>D22+D21</f>
        <v>11.28</v>
      </c>
      <c r="E27" s="12">
        <v>19202</v>
      </c>
      <c r="F27" s="13">
        <f>F22+F21</f>
        <v>54149.64</v>
      </c>
      <c r="G27" s="13">
        <f>G22+G21</f>
        <v>216598.56</v>
      </c>
      <c r="T27" s="8">
        <v>9866</v>
      </c>
    </row>
    <row r="28" spans="1:24">
      <c r="B28" s="7" t="s">
        <v>27</v>
      </c>
      <c r="C28" s="11">
        <f>C24+C23</f>
        <v>27.94</v>
      </c>
      <c r="D28" s="11">
        <f>D24+D23</f>
        <v>57.080000000000005</v>
      </c>
      <c r="E28" s="12">
        <v>11274</v>
      </c>
      <c r="F28" s="13">
        <f>F24+F23</f>
        <v>160879.98000000001</v>
      </c>
      <c r="G28" s="13">
        <f>G24+G23</f>
        <v>643519.92000000004</v>
      </c>
      <c r="L28" s="8"/>
      <c r="T28" s="8">
        <v>9866</v>
      </c>
    </row>
    <row r="29" spans="1:24">
      <c r="B29" s="7" t="s">
        <v>24</v>
      </c>
      <c r="C29" s="11">
        <f>C28+C27</f>
        <v>33.58</v>
      </c>
      <c r="D29" s="11">
        <f>D28+D27</f>
        <v>68.36</v>
      </c>
      <c r="E29" s="14"/>
      <c r="F29" s="13">
        <f>F28+F27</f>
        <v>215029.62</v>
      </c>
      <c r="G29" s="13">
        <f>G28+G27</f>
        <v>860118.48</v>
      </c>
      <c r="L29" s="13"/>
      <c r="T29" s="8">
        <v>5793</v>
      </c>
    </row>
    <row r="30" spans="1:24">
      <c r="T30" s="8">
        <v>5793</v>
      </c>
    </row>
    <row r="31" spans="1:24">
      <c r="A31" s="7"/>
      <c r="Q31" s="7" t="s">
        <v>29</v>
      </c>
      <c r="R31" s="7" t="s">
        <v>30</v>
      </c>
      <c r="X31" s="9">
        <v>9095</v>
      </c>
    </row>
    <row r="32" spans="1:24">
      <c r="R32" s="7" t="s">
        <v>31</v>
      </c>
      <c r="X32" s="9">
        <v>5340</v>
      </c>
    </row>
    <row r="33" spans="1:20" hidden="1">
      <c r="B33" s="7"/>
      <c r="C33" s="11"/>
      <c r="D33" s="11"/>
      <c r="E33" s="12"/>
      <c r="F33" s="13"/>
      <c r="G33" s="13"/>
      <c r="R33" s="7" t="s">
        <v>32</v>
      </c>
    </row>
    <row r="34" spans="1:20" hidden="1">
      <c r="A34" s="32"/>
      <c r="B34" s="7"/>
      <c r="C34" s="11"/>
      <c r="D34" s="11"/>
      <c r="E34" s="12"/>
      <c r="F34" s="13"/>
      <c r="G34" s="13"/>
      <c r="L34" s="8"/>
    </row>
    <row r="35" spans="1:20" hidden="1">
      <c r="A35" s="32"/>
      <c r="B35" s="7"/>
      <c r="C35" s="11"/>
      <c r="D35" s="11"/>
      <c r="E35" s="12"/>
      <c r="F35" s="13"/>
      <c r="G35" s="13"/>
      <c r="L35" s="8"/>
    </row>
    <row r="36" spans="1:20" hidden="1">
      <c r="B36" s="7"/>
      <c r="C36" s="11"/>
      <c r="D36" s="11"/>
      <c r="E36" s="12"/>
      <c r="F36" s="13"/>
      <c r="G36" s="13"/>
      <c r="L36" s="8"/>
    </row>
    <row r="37" spans="1:20" hidden="1">
      <c r="B37" s="7"/>
      <c r="C37" s="11"/>
      <c r="D37" s="11"/>
      <c r="E37" s="14"/>
      <c r="F37" s="13"/>
      <c r="G37" s="13"/>
      <c r="L37" s="8"/>
    </row>
    <row r="38" spans="1:20" hidden="1">
      <c r="E38" s="24"/>
    </row>
    <row r="39" spans="1:20" hidden="1">
      <c r="B39" s="7"/>
      <c r="C39" s="11"/>
      <c r="D39" s="11"/>
      <c r="E39" s="12"/>
      <c r="F39" s="13"/>
      <c r="G39" s="13"/>
      <c r="T39" s="8">
        <v>9866</v>
      </c>
    </row>
    <row r="40" spans="1:20" hidden="1">
      <c r="B40" s="7"/>
      <c r="C40" s="11"/>
      <c r="D40" s="11"/>
      <c r="E40" s="12"/>
      <c r="F40" s="13"/>
      <c r="G40" s="13"/>
      <c r="L40" s="8"/>
      <c r="T40" s="8">
        <v>9866</v>
      </c>
    </row>
    <row r="41" spans="1:20" hidden="1">
      <c r="B41" s="7"/>
      <c r="C41" s="11"/>
      <c r="D41" s="11"/>
      <c r="E41" s="14"/>
      <c r="F41" s="13"/>
      <c r="G41" s="13"/>
      <c r="L41" s="13"/>
      <c r="T41" s="8">
        <v>5793</v>
      </c>
    </row>
    <row r="42" spans="1:20" hidden="1">
      <c r="B42" s="7"/>
      <c r="C42" s="11"/>
      <c r="D42" s="11"/>
      <c r="E42" s="14"/>
      <c r="F42" s="13"/>
      <c r="G42" s="13"/>
      <c r="L42" s="13"/>
      <c r="T42" s="8"/>
    </row>
    <row r="43" spans="1:20">
      <c r="A43" s="7" t="s">
        <v>33</v>
      </c>
    </row>
    <row r="45" spans="1:20">
      <c r="B45" s="7" t="s">
        <v>18</v>
      </c>
      <c r="C45" s="11">
        <v>0</v>
      </c>
      <c r="D45" s="11">
        <v>0</v>
      </c>
      <c r="E45" s="12">
        <v>19202</v>
      </c>
      <c r="F45" s="13">
        <f>G45/4</f>
        <v>0</v>
      </c>
      <c r="G45" s="13">
        <f>D45*E45</f>
        <v>0</v>
      </c>
      <c r="T45" s="8">
        <v>9866</v>
      </c>
    </row>
    <row r="46" spans="1:20">
      <c r="B46" s="7" t="s">
        <v>20</v>
      </c>
      <c r="C46" s="11">
        <v>5.35</v>
      </c>
      <c r="D46" s="11">
        <v>11.25</v>
      </c>
      <c r="E46" s="12">
        <v>19202</v>
      </c>
      <c r="F46" s="13">
        <f>G46/4</f>
        <v>54005.625</v>
      </c>
      <c r="G46" s="13">
        <f>D46*E46</f>
        <v>216022.5</v>
      </c>
      <c r="T46" s="8">
        <v>5793</v>
      </c>
    </row>
    <row r="47" spans="1:20">
      <c r="B47" s="7" t="s">
        <v>22</v>
      </c>
      <c r="C47" s="11">
        <v>9.14</v>
      </c>
      <c r="D47" s="11">
        <v>18.72</v>
      </c>
      <c r="E47" s="12">
        <v>11274</v>
      </c>
      <c r="F47" s="13">
        <f>G47/4</f>
        <v>52762.32</v>
      </c>
      <c r="G47" s="13">
        <f>D47*E47</f>
        <v>211049.28</v>
      </c>
    </row>
    <row r="48" spans="1:20">
      <c r="B48" s="7" t="s">
        <v>23</v>
      </c>
      <c r="C48" s="11">
        <v>26.09</v>
      </c>
      <c r="D48" s="11">
        <v>52</v>
      </c>
      <c r="E48" s="12">
        <v>11274</v>
      </c>
      <c r="F48" s="13">
        <f>G48/4</f>
        <v>146562</v>
      </c>
      <c r="G48" s="13">
        <f>D48*E48</f>
        <v>586248</v>
      </c>
    </row>
    <row r="49" spans="1:12">
      <c r="B49" s="7" t="s">
        <v>24</v>
      </c>
      <c r="C49" s="11">
        <f>C48+C47+C46+C45</f>
        <v>40.580000000000005</v>
      </c>
      <c r="D49" s="11">
        <f>D48+D47+D46+D45</f>
        <v>81.97</v>
      </c>
      <c r="E49" s="14"/>
      <c r="F49" s="13">
        <f>F48+F47+F46+F45</f>
        <v>253329.94500000001</v>
      </c>
      <c r="G49" s="13">
        <f>G48+G47+G46+G45</f>
        <v>1013319.78</v>
      </c>
    </row>
    <row r="50" spans="1:12">
      <c r="E50" s="24"/>
    </row>
    <row r="51" spans="1:12">
      <c r="B51" s="7" t="s">
        <v>26</v>
      </c>
      <c r="C51" s="11">
        <f>C46+C45</f>
        <v>5.35</v>
      </c>
      <c r="D51" s="11">
        <f>D46+D45</f>
        <v>11.25</v>
      </c>
      <c r="E51" s="12">
        <v>19202</v>
      </c>
      <c r="F51" s="13">
        <f>F46+F45</f>
        <v>54005.625</v>
      </c>
      <c r="G51" s="13">
        <f>G46+G45</f>
        <v>216022.5</v>
      </c>
    </row>
    <row r="52" spans="1:12">
      <c r="B52" s="7" t="s">
        <v>27</v>
      </c>
      <c r="C52" s="11">
        <f>C48+C47</f>
        <v>35.230000000000004</v>
      </c>
      <c r="D52" s="11">
        <f>D48+D47</f>
        <v>70.72</v>
      </c>
      <c r="E52" s="12">
        <v>11274</v>
      </c>
      <c r="F52" s="13">
        <f>F48+F47</f>
        <v>199324.32</v>
      </c>
      <c r="G52" s="13">
        <f>G48+G47</f>
        <v>797297.28</v>
      </c>
    </row>
    <row r="53" spans="1:12">
      <c r="B53" s="7" t="s">
        <v>24</v>
      </c>
      <c r="C53" s="11">
        <f>C52+C51</f>
        <v>40.580000000000005</v>
      </c>
      <c r="D53" s="11">
        <f>D52+D51</f>
        <v>81.97</v>
      </c>
      <c r="E53" s="14"/>
      <c r="F53" s="13">
        <f>F52+F51</f>
        <v>253329.94500000001</v>
      </c>
      <c r="G53" s="13">
        <f>G52+G51</f>
        <v>1013319.78</v>
      </c>
      <c r="L53" s="13"/>
    </row>
    <row r="56" spans="1:12">
      <c r="A56" s="7" t="s">
        <v>34</v>
      </c>
    </row>
    <row r="58" spans="1:12">
      <c r="B58" s="7" t="s">
        <v>18</v>
      </c>
      <c r="C58" s="11">
        <v>6.36</v>
      </c>
      <c r="D58" s="11">
        <v>19.649999999999999</v>
      </c>
      <c r="E58" s="12">
        <v>19202</v>
      </c>
      <c r="F58" s="13">
        <f>G58/4</f>
        <v>94329.824999999997</v>
      </c>
      <c r="G58" s="13">
        <f>D58*E58</f>
        <v>377319.3</v>
      </c>
    </row>
    <row r="59" spans="1:12">
      <c r="B59" s="7" t="s">
        <v>20</v>
      </c>
      <c r="C59" s="11">
        <v>13.36</v>
      </c>
      <c r="D59" s="11">
        <v>30.99</v>
      </c>
      <c r="E59" s="12">
        <v>19202</v>
      </c>
      <c r="F59" s="13">
        <f>G59/4</f>
        <v>148767.495</v>
      </c>
      <c r="G59" s="13">
        <f>D59*E59</f>
        <v>595069.98</v>
      </c>
    </row>
    <row r="60" spans="1:12">
      <c r="B60" s="7" t="s">
        <v>22</v>
      </c>
      <c r="C60" s="11">
        <v>11.91</v>
      </c>
      <c r="D60" s="11">
        <v>25.18</v>
      </c>
      <c r="E60" s="12">
        <v>11274</v>
      </c>
      <c r="F60" s="13">
        <f>G60/4</f>
        <v>70969.83</v>
      </c>
      <c r="G60" s="13">
        <f>D60*E60</f>
        <v>283879.32</v>
      </c>
    </row>
    <row r="61" spans="1:12">
      <c r="B61" s="7" t="s">
        <v>23</v>
      </c>
      <c r="C61" s="11">
        <v>92.97</v>
      </c>
      <c r="D61" s="11">
        <v>185.31</v>
      </c>
      <c r="E61" s="12">
        <v>11274</v>
      </c>
      <c r="F61" s="13">
        <f>G61/4</f>
        <v>522296.23499999999</v>
      </c>
      <c r="G61" s="13">
        <f>D61*E61</f>
        <v>2089184.94</v>
      </c>
    </row>
    <row r="62" spans="1:12">
      <c r="B62" s="7" t="s">
        <v>24</v>
      </c>
      <c r="C62" s="11">
        <f>C61+C60+C59+C58</f>
        <v>124.6</v>
      </c>
      <c r="D62" s="11">
        <f>D61+D60+D59+D58</f>
        <v>261.13</v>
      </c>
      <c r="E62" s="14"/>
      <c r="F62" s="13">
        <f>F61+F60+F59+F58</f>
        <v>836363.38499999989</v>
      </c>
      <c r="G62" s="13">
        <f>G61+G60+G59+G58</f>
        <v>3345453.5399999996</v>
      </c>
    </row>
    <row r="63" spans="1:12">
      <c r="E63" s="24"/>
    </row>
    <row r="64" spans="1:12">
      <c r="B64" s="7" t="s">
        <v>26</v>
      </c>
      <c r="C64" s="11">
        <f>C59+C58</f>
        <v>19.72</v>
      </c>
      <c r="D64" s="11">
        <f>D59+D58</f>
        <v>50.64</v>
      </c>
      <c r="E64" s="12">
        <v>19202</v>
      </c>
      <c r="F64" s="13">
        <f>F59+F58</f>
        <v>243097.32</v>
      </c>
      <c r="G64" s="13">
        <f>G59+G58</f>
        <v>972389.28</v>
      </c>
    </row>
    <row r="65" spans="1:12">
      <c r="B65" s="7" t="s">
        <v>27</v>
      </c>
      <c r="C65" s="11">
        <f>C61+C60</f>
        <v>104.88</v>
      </c>
      <c r="D65" s="11">
        <f>D61+D60</f>
        <v>210.49</v>
      </c>
      <c r="E65" s="12">
        <v>11274</v>
      </c>
      <c r="F65" s="13">
        <f>F61+F60</f>
        <v>593266.06499999994</v>
      </c>
      <c r="G65" s="13">
        <f>G61+G60</f>
        <v>2373064.2599999998</v>
      </c>
    </row>
    <row r="66" spans="1:12">
      <c r="B66" s="7" t="s">
        <v>24</v>
      </c>
      <c r="C66" s="11">
        <f>C65+C64</f>
        <v>124.6</v>
      </c>
      <c r="D66" s="11">
        <f>D65+D64</f>
        <v>261.13</v>
      </c>
      <c r="E66" s="14"/>
      <c r="F66" s="13">
        <f>F65+F64</f>
        <v>836363.38500000001</v>
      </c>
      <c r="G66" s="13">
        <f>G65+G64</f>
        <v>3345453.54</v>
      </c>
      <c r="L66" s="13"/>
    </row>
    <row r="68" spans="1:12">
      <c r="A68" s="7" t="s">
        <v>35</v>
      </c>
    </row>
    <row r="70" spans="1:12">
      <c r="B70" s="7" t="s">
        <v>18</v>
      </c>
      <c r="C70" s="11">
        <v>0</v>
      </c>
      <c r="D70" s="11">
        <v>0</v>
      </c>
      <c r="E70" s="12">
        <v>19202</v>
      </c>
      <c r="F70" s="13">
        <f>G70/4</f>
        <v>0</v>
      </c>
      <c r="G70" s="13">
        <f>D70*E70</f>
        <v>0</v>
      </c>
    </row>
    <row r="71" spans="1:12">
      <c r="B71" s="7" t="s">
        <v>20</v>
      </c>
      <c r="C71" s="11">
        <v>7.34</v>
      </c>
      <c r="D71" s="11">
        <v>16.95</v>
      </c>
      <c r="E71" s="12">
        <v>19202</v>
      </c>
      <c r="F71" s="13">
        <f>G71/4</f>
        <v>81368.474999999991</v>
      </c>
      <c r="G71" s="13">
        <f>D71*E71</f>
        <v>325473.89999999997</v>
      </c>
    </row>
    <row r="72" spans="1:12">
      <c r="B72" s="7" t="s">
        <v>22</v>
      </c>
      <c r="C72" s="11">
        <v>0</v>
      </c>
      <c r="D72" s="11">
        <v>0</v>
      </c>
      <c r="E72" s="12">
        <v>11274</v>
      </c>
      <c r="F72" s="13">
        <f>G72/4</f>
        <v>0</v>
      </c>
      <c r="G72" s="13">
        <f>D72*E72</f>
        <v>0</v>
      </c>
    </row>
    <row r="73" spans="1:12">
      <c r="B73" s="7" t="s">
        <v>23</v>
      </c>
      <c r="C73" s="11">
        <v>24.4</v>
      </c>
      <c r="D73" s="11">
        <v>48.11</v>
      </c>
      <c r="E73" s="12">
        <v>11274</v>
      </c>
      <c r="F73" s="13">
        <f>G73/4</f>
        <v>135598.035</v>
      </c>
      <c r="G73" s="13">
        <f>D73*E73</f>
        <v>542392.14</v>
      </c>
    </row>
    <row r="74" spans="1:12">
      <c r="B74" s="7" t="s">
        <v>24</v>
      </c>
      <c r="C74" s="11">
        <f>SUM(C70:C73)</f>
        <v>31.74</v>
      </c>
      <c r="D74" s="11">
        <f>SUM(D70:D73)</f>
        <v>65.06</v>
      </c>
      <c r="E74" s="14"/>
      <c r="F74" s="13">
        <f>F73+F72+F71+F70</f>
        <v>216966.51</v>
      </c>
      <c r="G74" s="13">
        <f>G73+G72+G71+G70</f>
        <v>867866.04</v>
      </c>
    </row>
    <row r="75" spans="1:12">
      <c r="E75" s="24"/>
    </row>
    <row r="76" spans="1:12">
      <c r="B76" s="7" t="s">
        <v>26</v>
      </c>
      <c r="C76" s="11">
        <f>C71+C70</f>
        <v>7.34</v>
      </c>
      <c r="D76" s="11">
        <f>D71+D70</f>
        <v>16.95</v>
      </c>
      <c r="E76" s="12">
        <v>19202</v>
      </c>
      <c r="F76" s="13">
        <f>F71+F70</f>
        <v>81368.474999999991</v>
      </c>
      <c r="G76" s="13">
        <f>G71+G70</f>
        <v>325473.89999999997</v>
      </c>
    </row>
    <row r="77" spans="1:12">
      <c r="B77" s="7" t="s">
        <v>27</v>
      </c>
      <c r="C77" s="11">
        <f>C73+C72</f>
        <v>24.4</v>
      </c>
      <c r="D77" s="11">
        <f>D73+D72</f>
        <v>48.11</v>
      </c>
      <c r="E77" s="12">
        <v>11274</v>
      </c>
      <c r="F77" s="13">
        <f>F73+F72</f>
        <v>135598.035</v>
      </c>
      <c r="G77" s="13">
        <f>G73+G72</f>
        <v>542392.14</v>
      </c>
    </row>
    <row r="78" spans="1:12">
      <c r="B78" s="7" t="s">
        <v>24</v>
      </c>
      <c r="C78" s="11">
        <f>SUM(C76:C77)</f>
        <v>31.74</v>
      </c>
      <c r="D78" s="11">
        <f>SUM(D76:D77)</f>
        <v>65.06</v>
      </c>
      <c r="E78" s="14"/>
      <c r="F78" s="13">
        <f>F77+F76</f>
        <v>216966.51</v>
      </c>
      <c r="G78" s="13">
        <f>G77+G76</f>
        <v>867866.04</v>
      </c>
    </row>
    <row r="79" spans="1:12">
      <c r="B79" s="7"/>
      <c r="C79" s="11"/>
      <c r="D79" s="11"/>
      <c r="F79" s="13"/>
      <c r="G79" s="13"/>
    </row>
    <row r="81" spans="1:12">
      <c r="A81" s="7" t="s">
        <v>36</v>
      </c>
    </row>
    <row r="83" spans="1:12">
      <c r="B83" s="7" t="s">
        <v>18</v>
      </c>
      <c r="C83" s="11">
        <v>0</v>
      </c>
      <c r="D83" s="11">
        <v>0</v>
      </c>
      <c r="E83" s="12">
        <v>19202</v>
      </c>
      <c r="F83" s="13">
        <f>G83/4</f>
        <v>0</v>
      </c>
      <c r="G83" s="13">
        <f>D83*E83</f>
        <v>0</v>
      </c>
    </row>
    <row r="84" spans="1:12">
      <c r="B84" s="7" t="s">
        <v>20</v>
      </c>
      <c r="C84" s="11">
        <v>5.53</v>
      </c>
      <c r="D84" s="11">
        <v>17.899999999999999</v>
      </c>
      <c r="E84" s="12">
        <v>19202</v>
      </c>
      <c r="F84" s="13">
        <f>G84/4</f>
        <v>85928.95</v>
      </c>
      <c r="G84" s="13">
        <f>D84*E84</f>
        <v>343715.8</v>
      </c>
    </row>
    <row r="85" spans="1:12">
      <c r="B85" s="7" t="s">
        <v>22</v>
      </c>
      <c r="C85" s="11">
        <v>5.87</v>
      </c>
      <c r="D85" s="11">
        <v>11.74</v>
      </c>
      <c r="E85" s="12">
        <v>11274</v>
      </c>
      <c r="F85" s="13">
        <f>G85/4</f>
        <v>33089.19</v>
      </c>
      <c r="G85" s="13">
        <f>D85*E85</f>
        <v>132356.76</v>
      </c>
    </row>
    <row r="86" spans="1:12">
      <c r="B86" s="7" t="s">
        <v>23</v>
      </c>
      <c r="C86" s="11">
        <v>30.22</v>
      </c>
      <c r="D86" s="11">
        <v>60.44</v>
      </c>
      <c r="E86" s="12">
        <v>11274</v>
      </c>
      <c r="F86" s="13">
        <f>G86/4</f>
        <v>170350.13999999998</v>
      </c>
      <c r="G86" s="13">
        <f>D86*E86</f>
        <v>681400.55999999994</v>
      </c>
    </row>
    <row r="87" spans="1:12">
      <c r="B87" s="7" t="s">
        <v>24</v>
      </c>
      <c r="C87" s="11">
        <f>C86+C85++C84+C83</f>
        <v>41.62</v>
      </c>
      <c r="D87" s="11">
        <f>D86+D85++D84+D83</f>
        <v>90.079999999999984</v>
      </c>
      <c r="E87" s="14"/>
      <c r="F87" s="13">
        <f>F86+F85+F84+F83</f>
        <v>289368.27999999997</v>
      </c>
      <c r="G87" s="13">
        <f>G86+G85+G84+G83</f>
        <v>1157473.1199999999</v>
      </c>
    </row>
    <row r="88" spans="1:12">
      <c r="E88" s="24"/>
    </row>
    <row r="89" spans="1:12">
      <c r="B89" s="7" t="s">
        <v>26</v>
      </c>
      <c r="C89" s="11">
        <f>C84+C83</f>
        <v>5.53</v>
      </c>
      <c r="D89" s="11">
        <f>D84+D83</f>
        <v>17.899999999999999</v>
      </c>
      <c r="E89" s="12">
        <v>19202</v>
      </c>
      <c r="F89" s="13">
        <f>F84+F83</f>
        <v>85928.95</v>
      </c>
      <c r="G89" s="13">
        <f>G84+G83</f>
        <v>343715.8</v>
      </c>
    </row>
    <row r="90" spans="1:12">
      <c r="B90" s="7" t="s">
        <v>27</v>
      </c>
      <c r="C90" s="11">
        <f>C86+C85</f>
        <v>36.089999999999996</v>
      </c>
      <c r="D90" s="11">
        <f>D86+D85</f>
        <v>72.179999999999993</v>
      </c>
      <c r="E90" s="12">
        <v>11274</v>
      </c>
      <c r="F90" s="13">
        <f>F86+F85</f>
        <v>203439.33</v>
      </c>
      <c r="G90" s="13">
        <f>G86+G85</f>
        <v>813757.32</v>
      </c>
    </row>
    <row r="91" spans="1:12">
      <c r="B91" s="7" t="s">
        <v>24</v>
      </c>
      <c r="C91" s="11">
        <f>C90+C89</f>
        <v>41.62</v>
      </c>
      <c r="D91" s="11">
        <f>D90+D89</f>
        <v>90.079999999999984</v>
      </c>
      <c r="E91" s="14"/>
      <c r="F91" s="13">
        <f>F90+F89</f>
        <v>289368.27999999997</v>
      </c>
      <c r="G91" s="13">
        <f>G90+G89</f>
        <v>1157473.1199999999</v>
      </c>
      <c r="L91" s="13"/>
    </row>
    <row r="94" spans="1:12">
      <c r="A94" s="7" t="s">
        <v>37</v>
      </c>
    </row>
    <row r="96" spans="1:12">
      <c r="B96" s="7" t="s">
        <v>18</v>
      </c>
      <c r="C96" s="11">
        <v>0</v>
      </c>
      <c r="D96" s="11">
        <v>0</v>
      </c>
      <c r="E96" s="12">
        <v>19202</v>
      </c>
      <c r="F96" s="13">
        <f>G96/4</f>
        <v>0</v>
      </c>
      <c r="G96" s="13">
        <f>D96*E96</f>
        <v>0</v>
      </c>
    </row>
    <row r="97" spans="1:13">
      <c r="B97" s="7" t="s">
        <v>20</v>
      </c>
      <c r="C97" s="11">
        <v>5.2</v>
      </c>
      <c r="D97" s="11">
        <v>11.83</v>
      </c>
      <c r="E97" s="12">
        <v>19202</v>
      </c>
      <c r="F97" s="13">
        <f>G97/4</f>
        <v>56789.915000000001</v>
      </c>
      <c r="G97" s="13">
        <f>D97*E97</f>
        <v>227159.66</v>
      </c>
    </row>
    <row r="98" spans="1:13">
      <c r="B98" s="7" t="s">
        <v>22</v>
      </c>
      <c r="C98" s="11">
        <v>5.55</v>
      </c>
      <c r="D98" s="11">
        <v>12.05</v>
      </c>
      <c r="E98" s="12">
        <v>11274</v>
      </c>
      <c r="F98" s="13">
        <f>G98/4</f>
        <v>33962.925000000003</v>
      </c>
      <c r="G98" s="13">
        <f>D98*E98</f>
        <v>135851.70000000001</v>
      </c>
    </row>
    <row r="99" spans="1:13">
      <c r="B99" s="7" t="s">
        <v>23</v>
      </c>
      <c r="C99" s="11">
        <v>19.63</v>
      </c>
      <c r="D99" s="11">
        <v>39.57</v>
      </c>
      <c r="E99" s="12">
        <v>11274</v>
      </c>
      <c r="F99" s="13">
        <f>G99/4</f>
        <v>111528.045</v>
      </c>
      <c r="G99" s="13">
        <f>D99*E99</f>
        <v>446112.18</v>
      </c>
    </row>
    <row r="100" spans="1:13">
      <c r="B100" s="7" t="s">
        <v>24</v>
      </c>
      <c r="C100" s="11">
        <f>C99+C98+C97+C96</f>
        <v>30.38</v>
      </c>
      <c r="D100" s="11">
        <f>D99+D98+D97+D96</f>
        <v>63.45</v>
      </c>
      <c r="E100" s="14"/>
      <c r="F100" s="13">
        <f>F99+F98+F97+F96</f>
        <v>202280.88500000001</v>
      </c>
      <c r="G100" s="13">
        <f>G99+G98+G97+G96</f>
        <v>809123.54</v>
      </c>
    </row>
    <row r="101" spans="1:13">
      <c r="E101" s="24"/>
    </row>
    <row r="102" spans="1:13">
      <c r="B102" s="7" t="s">
        <v>26</v>
      </c>
      <c r="C102" s="11">
        <f>C97+C96</f>
        <v>5.2</v>
      </c>
      <c r="D102" s="11">
        <f>D97+D96</f>
        <v>11.83</v>
      </c>
      <c r="E102" s="12">
        <v>19202</v>
      </c>
      <c r="F102" s="13">
        <f>F97+F96</f>
        <v>56789.915000000001</v>
      </c>
      <c r="G102" s="13">
        <f>G97+G96</f>
        <v>227159.66</v>
      </c>
    </row>
    <row r="103" spans="1:13">
      <c r="B103" s="7" t="s">
        <v>27</v>
      </c>
      <c r="C103" s="11">
        <f>C99+C98</f>
        <v>25.18</v>
      </c>
      <c r="D103" s="11">
        <f>D99+D98</f>
        <v>51.620000000000005</v>
      </c>
      <c r="E103" s="12">
        <v>11274</v>
      </c>
      <c r="F103" s="13">
        <f>F99+F98</f>
        <v>145490.97</v>
      </c>
      <c r="G103" s="13">
        <f>G99+G98</f>
        <v>581963.88</v>
      </c>
    </row>
    <row r="104" spans="1:13">
      <c r="B104" s="7" t="s">
        <v>24</v>
      </c>
      <c r="C104" s="11">
        <f>C103+C102</f>
        <v>30.38</v>
      </c>
      <c r="D104" s="11">
        <f>D103+D102</f>
        <v>63.45</v>
      </c>
      <c r="E104" s="14"/>
      <c r="F104" s="13">
        <f>F103+F102</f>
        <v>202280.88500000001</v>
      </c>
      <c r="G104" s="13">
        <f>G103+G102</f>
        <v>809123.54</v>
      </c>
      <c r="L104" s="13"/>
      <c r="M104" s="13"/>
    </row>
    <row r="106" spans="1:13">
      <c r="A106" s="7" t="s">
        <v>38</v>
      </c>
    </row>
    <row r="108" spans="1:13">
      <c r="B108" s="7" t="s">
        <v>18</v>
      </c>
      <c r="C108" s="11">
        <v>0</v>
      </c>
      <c r="D108" s="11">
        <v>0</v>
      </c>
      <c r="E108" s="12">
        <v>19202</v>
      </c>
      <c r="F108" s="13">
        <f>G108/4</f>
        <v>0</v>
      </c>
      <c r="G108" s="13">
        <f>D108*E108</f>
        <v>0</v>
      </c>
    </row>
    <row r="109" spans="1:13">
      <c r="B109" s="7" t="s">
        <v>20</v>
      </c>
      <c r="C109" s="11">
        <v>4.3099999999999996</v>
      </c>
      <c r="D109" s="11">
        <v>9.1999999999999993</v>
      </c>
      <c r="E109" s="12">
        <v>19202</v>
      </c>
      <c r="F109" s="13">
        <f>G109/4</f>
        <v>44164.6</v>
      </c>
      <c r="G109" s="13">
        <f>D109*E109</f>
        <v>176658.4</v>
      </c>
    </row>
    <row r="110" spans="1:13">
      <c r="B110" s="7" t="s">
        <v>22</v>
      </c>
      <c r="C110" s="11">
        <v>2.96</v>
      </c>
      <c r="D110" s="11">
        <v>5.92</v>
      </c>
      <c r="E110" s="12">
        <v>11274</v>
      </c>
      <c r="F110" s="13">
        <f>G110/4</f>
        <v>16685.52</v>
      </c>
      <c r="G110" s="13">
        <f>D110*E110</f>
        <v>66742.080000000002</v>
      </c>
    </row>
    <row r="111" spans="1:13">
      <c r="B111" s="7" t="s">
        <v>23</v>
      </c>
      <c r="C111" s="11">
        <v>29.51</v>
      </c>
      <c r="D111" s="11">
        <v>57.56</v>
      </c>
      <c r="E111" s="12">
        <v>11274</v>
      </c>
      <c r="F111" s="13">
        <f>G111/4</f>
        <v>162232.86000000002</v>
      </c>
      <c r="G111" s="13">
        <f>D111*E111</f>
        <v>648931.44000000006</v>
      </c>
    </row>
    <row r="112" spans="1:13">
      <c r="B112" s="7" t="s">
        <v>24</v>
      </c>
      <c r="C112" s="11">
        <f>C111+C110+C109+C108</f>
        <v>36.78</v>
      </c>
      <c r="D112" s="11">
        <f>D111+D110+D109+D108</f>
        <v>72.680000000000007</v>
      </c>
      <c r="E112" s="14"/>
      <c r="F112" s="13">
        <f>F111+F110+F109+F108</f>
        <v>223082.98</v>
      </c>
      <c r="G112" s="13">
        <f>G111+G110+G109+G108</f>
        <v>892331.92</v>
      </c>
    </row>
    <row r="113" spans="1:12">
      <c r="E113" s="24"/>
    </row>
    <row r="114" spans="1:12">
      <c r="B114" s="7" t="s">
        <v>26</v>
      </c>
      <c r="C114" s="11">
        <f>C109+C108</f>
        <v>4.3099999999999996</v>
      </c>
      <c r="D114" s="11">
        <f>D109+D108</f>
        <v>9.1999999999999993</v>
      </c>
      <c r="E114" s="12">
        <v>19202</v>
      </c>
      <c r="F114" s="13">
        <f>F109+F108</f>
        <v>44164.6</v>
      </c>
      <c r="G114" s="13">
        <f>G109+G108</f>
        <v>176658.4</v>
      </c>
    </row>
    <row r="115" spans="1:12">
      <c r="B115" s="7" t="s">
        <v>27</v>
      </c>
      <c r="C115" s="11">
        <f>C111+C110</f>
        <v>32.47</v>
      </c>
      <c r="D115" s="11">
        <f>D111+D110</f>
        <v>63.480000000000004</v>
      </c>
      <c r="E115" s="12">
        <v>11274</v>
      </c>
      <c r="F115" s="13">
        <f>F111+F110</f>
        <v>178918.38</v>
      </c>
      <c r="G115" s="13">
        <f>G111+G110</f>
        <v>715673.52</v>
      </c>
    </row>
    <row r="116" spans="1:12">
      <c r="B116" s="7" t="s">
        <v>24</v>
      </c>
      <c r="C116" s="11">
        <f>C115+C114</f>
        <v>36.78</v>
      </c>
      <c r="D116" s="11">
        <f>D115+D114</f>
        <v>72.680000000000007</v>
      </c>
      <c r="E116" s="14"/>
      <c r="F116" s="13">
        <f>F115+F114</f>
        <v>223082.98</v>
      </c>
      <c r="G116" s="13">
        <f>G115+G114</f>
        <v>892331.92</v>
      </c>
      <c r="L116" s="13"/>
    </row>
    <row r="118" spans="1:12">
      <c r="A118" s="7" t="s">
        <v>39</v>
      </c>
    </row>
    <row r="120" spans="1:12">
      <c r="B120" s="7" t="s">
        <v>18</v>
      </c>
      <c r="C120" s="11">
        <v>0</v>
      </c>
      <c r="D120" s="11">
        <v>0</v>
      </c>
      <c r="E120" s="12">
        <v>19202</v>
      </c>
      <c r="F120" s="13">
        <f>G120/4</f>
        <v>0</v>
      </c>
      <c r="G120" s="13">
        <f>D120*E120</f>
        <v>0</v>
      </c>
    </row>
    <row r="121" spans="1:12">
      <c r="B121" s="7" t="s">
        <v>20</v>
      </c>
      <c r="C121" s="11">
        <v>3.33</v>
      </c>
      <c r="D121" s="11">
        <v>6.66</v>
      </c>
      <c r="E121" s="12">
        <v>19202</v>
      </c>
      <c r="F121" s="13">
        <f>G121/4</f>
        <v>31971.33</v>
      </c>
      <c r="G121" s="13">
        <f>D121*E121</f>
        <v>127885.32</v>
      </c>
    </row>
    <row r="122" spans="1:12">
      <c r="B122" s="7" t="s">
        <v>22</v>
      </c>
      <c r="C122" s="11">
        <v>0</v>
      </c>
      <c r="D122" s="11">
        <v>0</v>
      </c>
      <c r="E122" s="12">
        <v>11274</v>
      </c>
      <c r="F122" s="13">
        <f>G122/4</f>
        <v>0</v>
      </c>
      <c r="G122" s="13">
        <f>D122*E122</f>
        <v>0</v>
      </c>
    </row>
    <row r="123" spans="1:12">
      <c r="B123" s="7" t="s">
        <v>23</v>
      </c>
      <c r="C123" s="11">
        <v>13.46</v>
      </c>
      <c r="D123" s="11">
        <v>25.24</v>
      </c>
      <c r="E123" s="12">
        <v>11274</v>
      </c>
      <c r="F123" s="13">
        <f>G123/4</f>
        <v>71138.94</v>
      </c>
      <c r="G123" s="13">
        <f>D123*E123</f>
        <v>284555.76</v>
      </c>
    </row>
    <row r="124" spans="1:12">
      <c r="B124" s="7" t="s">
        <v>24</v>
      </c>
      <c r="C124" s="11">
        <f>C123+C122+C121+C120</f>
        <v>16.79</v>
      </c>
      <c r="D124" s="11">
        <f>D123+D122+D121+D120</f>
        <v>31.9</v>
      </c>
      <c r="E124" s="14"/>
      <c r="F124" s="13">
        <f>F123+F122+F121+F120</f>
        <v>103110.27</v>
      </c>
      <c r="G124" s="13">
        <f>G123+G122+G121+G120</f>
        <v>412441.08</v>
      </c>
    </row>
    <row r="125" spans="1:12">
      <c r="E125" s="24"/>
    </row>
    <row r="126" spans="1:12">
      <c r="B126" s="7" t="s">
        <v>26</v>
      </c>
      <c r="C126" s="11">
        <f>C121+C120</f>
        <v>3.33</v>
      </c>
      <c r="D126" s="11">
        <f>D121+D120</f>
        <v>6.66</v>
      </c>
      <c r="E126" s="12">
        <v>19202</v>
      </c>
      <c r="F126" s="13">
        <f>F121+F120</f>
        <v>31971.33</v>
      </c>
      <c r="G126" s="13">
        <f>G121+G120</f>
        <v>127885.32</v>
      </c>
    </row>
    <row r="127" spans="1:12">
      <c r="B127" s="7" t="s">
        <v>27</v>
      </c>
      <c r="C127" s="11">
        <f>C123+C122</f>
        <v>13.46</v>
      </c>
      <c r="D127" s="11">
        <f>D123+D122</f>
        <v>25.24</v>
      </c>
      <c r="E127" s="12">
        <v>11274</v>
      </c>
      <c r="F127" s="13">
        <f>F123+F122</f>
        <v>71138.94</v>
      </c>
      <c r="G127" s="13">
        <f>G123+G122</f>
        <v>284555.76</v>
      </c>
    </row>
    <row r="128" spans="1:12">
      <c r="B128" s="7" t="s">
        <v>24</v>
      </c>
      <c r="C128" s="11">
        <f>C127+C126</f>
        <v>16.79</v>
      </c>
      <c r="D128" s="11">
        <f>D127+D126</f>
        <v>31.9</v>
      </c>
      <c r="E128" s="14"/>
      <c r="F128" s="13">
        <f>F127+F126</f>
        <v>103110.27</v>
      </c>
      <c r="G128" s="13">
        <f>G127+G126</f>
        <v>412441.08</v>
      </c>
      <c r="L128" s="13"/>
    </row>
    <row r="131" spans="1:12">
      <c r="A131" s="7" t="s">
        <v>40</v>
      </c>
    </row>
    <row r="133" spans="1:12">
      <c r="B133" s="7" t="s">
        <v>18</v>
      </c>
      <c r="C133" s="11">
        <v>0</v>
      </c>
      <c r="D133" s="11">
        <v>0</v>
      </c>
      <c r="E133" s="12">
        <v>19202</v>
      </c>
      <c r="F133" s="13">
        <f>G133/4</f>
        <v>0</v>
      </c>
      <c r="G133" s="13">
        <f>D133*E133</f>
        <v>0</v>
      </c>
    </row>
    <row r="134" spans="1:12">
      <c r="B134" s="7" t="s">
        <v>20</v>
      </c>
      <c r="C134" s="11">
        <v>12.74</v>
      </c>
      <c r="D134" s="11">
        <v>28.18</v>
      </c>
      <c r="E134" s="12">
        <v>19202</v>
      </c>
      <c r="F134" s="13">
        <f>G134/4</f>
        <v>135278.09</v>
      </c>
      <c r="G134" s="13">
        <f>D134*E134</f>
        <v>541112.36</v>
      </c>
    </row>
    <row r="135" spans="1:12">
      <c r="B135" s="7" t="s">
        <v>22</v>
      </c>
      <c r="C135" s="11">
        <v>0</v>
      </c>
      <c r="D135" s="11">
        <v>0</v>
      </c>
      <c r="E135" s="12">
        <v>11274</v>
      </c>
      <c r="F135" s="13">
        <f>G135/4</f>
        <v>0</v>
      </c>
      <c r="G135" s="13">
        <f>D135*E135</f>
        <v>0</v>
      </c>
    </row>
    <row r="136" spans="1:12">
      <c r="B136" s="7" t="s">
        <v>23</v>
      </c>
      <c r="C136" s="11">
        <v>27.9</v>
      </c>
      <c r="D136" s="11">
        <v>53.87</v>
      </c>
      <c r="E136" s="12">
        <v>11274</v>
      </c>
      <c r="F136" s="13">
        <f>G136/4</f>
        <v>151832.595</v>
      </c>
      <c r="G136" s="13">
        <f>D136*E136</f>
        <v>607330.38</v>
      </c>
    </row>
    <row r="137" spans="1:12">
      <c r="B137" s="7" t="s">
        <v>24</v>
      </c>
      <c r="C137" s="11">
        <f>C136+C135+C134+C133</f>
        <v>40.64</v>
      </c>
      <c r="D137" s="11">
        <f>D136+D135+D134+D133</f>
        <v>82.05</v>
      </c>
      <c r="E137" s="14"/>
      <c r="F137" s="13">
        <f>F136+F135+F134+F133</f>
        <v>287110.685</v>
      </c>
      <c r="G137" s="13">
        <f>G136+G135+G134+G133</f>
        <v>1148442.74</v>
      </c>
    </row>
    <row r="138" spans="1:12">
      <c r="E138" s="24"/>
    </row>
    <row r="139" spans="1:12">
      <c r="B139" s="7" t="s">
        <v>26</v>
      </c>
      <c r="C139" s="11">
        <f>C134+C133</f>
        <v>12.74</v>
      </c>
      <c r="D139" s="11">
        <f>D134+D133</f>
        <v>28.18</v>
      </c>
      <c r="E139" s="12">
        <v>19202</v>
      </c>
      <c r="F139" s="13">
        <f>F134+F133</f>
        <v>135278.09</v>
      </c>
      <c r="G139" s="13">
        <f>G134+G133</f>
        <v>541112.36</v>
      </c>
    </row>
    <row r="140" spans="1:12">
      <c r="B140" s="7" t="s">
        <v>27</v>
      </c>
      <c r="C140" s="11">
        <f>C136+C135</f>
        <v>27.9</v>
      </c>
      <c r="D140" s="11">
        <f>D136+D135</f>
        <v>53.87</v>
      </c>
      <c r="E140" s="12">
        <v>11274</v>
      </c>
      <c r="F140" s="13">
        <f>F136+F135</f>
        <v>151832.595</v>
      </c>
      <c r="G140" s="13">
        <f>G136+G135</f>
        <v>607330.38</v>
      </c>
    </row>
    <row r="141" spans="1:12">
      <c r="B141" s="7" t="s">
        <v>24</v>
      </c>
      <c r="C141" s="11">
        <f>C140+C139</f>
        <v>40.64</v>
      </c>
      <c r="D141" s="11">
        <f>D140+D139</f>
        <v>82.05</v>
      </c>
      <c r="E141" s="14"/>
      <c r="F141" s="13">
        <f>F140+F139</f>
        <v>287110.685</v>
      </c>
      <c r="G141" s="13">
        <f>G140+G139</f>
        <v>1148442.74</v>
      </c>
      <c r="L141" s="13"/>
    </row>
    <row r="143" spans="1:12">
      <c r="A143" s="7" t="s">
        <v>41</v>
      </c>
    </row>
    <row r="145" spans="1:12">
      <c r="B145" s="7" t="s">
        <v>18</v>
      </c>
      <c r="C145" s="11">
        <v>0</v>
      </c>
      <c r="D145" s="11">
        <v>0</v>
      </c>
      <c r="E145" s="12">
        <v>19202</v>
      </c>
      <c r="F145" s="13">
        <f>G145/4</f>
        <v>0</v>
      </c>
      <c r="G145" s="13">
        <f>D145*E145</f>
        <v>0</v>
      </c>
    </row>
    <row r="146" spans="1:12">
      <c r="B146" s="7" t="s">
        <v>20</v>
      </c>
      <c r="C146" s="11">
        <v>5.74</v>
      </c>
      <c r="D146" s="11">
        <v>13.31</v>
      </c>
      <c r="E146" s="12">
        <v>19202</v>
      </c>
      <c r="F146" s="13">
        <f>G146/4</f>
        <v>63894.654999999999</v>
      </c>
      <c r="G146" s="13">
        <f>D146*E146</f>
        <v>255578.62</v>
      </c>
    </row>
    <row r="147" spans="1:12">
      <c r="B147" s="7" t="s">
        <v>22</v>
      </c>
      <c r="C147" s="11">
        <v>0.84</v>
      </c>
      <c r="D147" s="11">
        <v>1.68</v>
      </c>
      <c r="E147" s="12">
        <v>11274</v>
      </c>
      <c r="F147" s="13">
        <f>G147/4</f>
        <v>4735.08</v>
      </c>
      <c r="G147" s="13">
        <f>D147*E147</f>
        <v>18940.32</v>
      </c>
    </row>
    <row r="148" spans="1:12">
      <c r="B148" s="7" t="s">
        <v>23</v>
      </c>
      <c r="C148" s="11">
        <v>11.19</v>
      </c>
      <c r="D148" s="11">
        <v>21.31</v>
      </c>
      <c r="E148" s="12">
        <v>11274</v>
      </c>
      <c r="F148" s="13">
        <f>G148/4</f>
        <v>60062.234999999993</v>
      </c>
      <c r="G148" s="13">
        <f>D148*E148</f>
        <v>240248.93999999997</v>
      </c>
    </row>
    <row r="149" spans="1:12">
      <c r="B149" s="7" t="s">
        <v>24</v>
      </c>
      <c r="C149" s="11">
        <f>C148+C147+C146+C145</f>
        <v>17.77</v>
      </c>
      <c r="D149" s="11">
        <f>D148+D147+D146+D145</f>
        <v>36.299999999999997</v>
      </c>
      <c r="E149" s="14"/>
      <c r="F149" s="13">
        <f>F148+F147+F146+F145</f>
        <v>128691.97</v>
      </c>
      <c r="G149" s="13">
        <f>G148+G147+G146+G145</f>
        <v>514767.88</v>
      </c>
    </row>
    <row r="150" spans="1:12">
      <c r="E150" s="24"/>
    </row>
    <row r="151" spans="1:12">
      <c r="B151" s="7" t="s">
        <v>26</v>
      </c>
      <c r="C151" s="11">
        <f>C146+C145</f>
        <v>5.74</v>
      </c>
      <c r="D151" s="11">
        <f>D146+D145</f>
        <v>13.31</v>
      </c>
      <c r="E151" s="12">
        <v>19202</v>
      </c>
      <c r="F151" s="13">
        <f>F146+F145</f>
        <v>63894.654999999999</v>
      </c>
      <c r="G151" s="13">
        <f>G146+G145</f>
        <v>255578.62</v>
      </c>
    </row>
    <row r="152" spans="1:12">
      <c r="B152" s="7" t="s">
        <v>27</v>
      </c>
      <c r="C152" s="11">
        <f>C148+C147</f>
        <v>12.03</v>
      </c>
      <c r="D152" s="11">
        <f>D148+D147</f>
        <v>22.99</v>
      </c>
      <c r="E152" s="12">
        <v>11274</v>
      </c>
      <c r="F152" s="13">
        <f>F148+F147</f>
        <v>64797.314999999995</v>
      </c>
      <c r="G152" s="13">
        <f>G148+G147</f>
        <v>259189.25999999998</v>
      </c>
    </row>
    <row r="153" spans="1:12">
      <c r="B153" s="7" t="s">
        <v>24</v>
      </c>
      <c r="C153" s="11">
        <f>C152+C151</f>
        <v>17.77</v>
      </c>
      <c r="D153" s="11">
        <f>D152+D151</f>
        <v>36.299999999999997</v>
      </c>
      <c r="E153" s="14"/>
      <c r="F153" s="13">
        <f>F152+F151</f>
        <v>128691.97</v>
      </c>
      <c r="G153" s="13">
        <f>G152+G151</f>
        <v>514767.88</v>
      </c>
      <c r="L153" s="13"/>
    </row>
    <row r="155" spans="1:12">
      <c r="A155" s="7" t="s">
        <v>42</v>
      </c>
    </row>
    <row r="157" spans="1:12">
      <c r="B157" s="7" t="s">
        <v>18</v>
      </c>
      <c r="C157" s="11">
        <v>3.53</v>
      </c>
      <c r="D157" s="11">
        <v>10.98</v>
      </c>
      <c r="E157" s="12">
        <v>19202</v>
      </c>
      <c r="F157" s="13">
        <f>G157/4</f>
        <v>52709.490000000005</v>
      </c>
      <c r="G157" s="13">
        <f>D157*E157</f>
        <v>210837.96000000002</v>
      </c>
    </row>
    <row r="158" spans="1:12">
      <c r="B158" s="7" t="s">
        <v>20</v>
      </c>
      <c r="C158" s="11">
        <v>6.45</v>
      </c>
      <c r="D158" s="11">
        <v>21.79</v>
      </c>
      <c r="E158" s="12">
        <v>19202</v>
      </c>
      <c r="F158" s="13">
        <f>G158/4</f>
        <v>104602.89499999999</v>
      </c>
      <c r="G158" s="13">
        <f>D158*E158</f>
        <v>418411.57999999996</v>
      </c>
    </row>
    <row r="159" spans="1:12">
      <c r="B159" s="7" t="s">
        <v>22</v>
      </c>
      <c r="C159" s="11">
        <v>14.17</v>
      </c>
      <c r="D159" s="11">
        <v>29.32</v>
      </c>
      <c r="E159" s="12">
        <v>11274</v>
      </c>
      <c r="F159" s="13">
        <f>G159/4</f>
        <v>82638.42</v>
      </c>
      <c r="G159" s="13">
        <f>D159*E159</f>
        <v>330553.68</v>
      </c>
    </row>
    <row r="160" spans="1:12">
      <c r="B160" s="7" t="s">
        <v>23</v>
      </c>
      <c r="C160" s="11">
        <v>61.95</v>
      </c>
      <c r="D160" s="11">
        <v>123.39</v>
      </c>
      <c r="E160" s="12">
        <v>11274</v>
      </c>
      <c r="F160" s="13">
        <f>G160/4</f>
        <v>347774.71500000003</v>
      </c>
      <c r="G160" s="13">
        <f>D160*E160</f>
        <v>1391098.86</v>
      </c>
    </row>
    <row r="161" spans="1:12">
      <c r="B161" s="7" t="s">
        <v>24</v>
      </c>
      <c r="C161" s="11">
        <f>C160+C159+C158+C157</f>
        <v>86.100000000000009</v>
      </c>
      <c r="D161" s="11">
        <f>D160+D159+D158+D157</f>
        <v>185.48</v>
      </c>
      <c r="E161" s="14"/>
      <c r="F161" s="13">
        <f>F160+F159+F158+F157</f>
        <v>587725.52</v>
      </c>
      <c r="G161" s="13">
        <f>G160+G159+G158+G157</f>
        <v>2350902.08</v>
      </c>
    </row>
    <row r="162" spans="1:12">
      <c r="E162" s="24"/>
    </row>
    <row r="163" spans="1:12">
      <c r="B163" s="7" t="s">
        <v>26</v>
      </c>
      <c r="C163" s="11">
        <f>C158+C157</f>
        <v>9.98</v>
      </c>
      <c r="D163" s="11">
        <f>D158+D157</f>
        <v>32.769999999999996</v>
      </c>
      <c r="E163" s="12">
        <v>19202</v>
      </c>
      <c r="F163" s="13">
        <f>F158+F157</f>
        <v>157312.38500000001</v>
      </c>
      <c r="G163" s="13">
        <f>G158+G157</f>
        <v>629249.54</v>
      </c>
    </row>
    <row r="164" spans="1:12">
      <c r="B164" s="7" t="s">
        <v>27</v>
      </c>
      <c r="C164" s="11">
        <f>C160+C159</f>
        <v>76.12</v>
      </c>
      <c r="D164" s="11">
        <f>D160+D159</f>
        <v>152.71</v>
      </c>
      <c r="E164" s="12">
        <v>11274</v>
      </c>
      <c r="F164" s="13">
        <f>F160+F159</f>
        <v>430413.13500000001</v>
      </c>
      <c r="G164" s="13">
        <f>G160+G159</f>
        <v>1721652.54</v>
      </c>
    </row>
    <row r="165" spans="1:12">
      <c r="B165" s="7" t="s">
        <v>24</v>
      </c>
      <c r="C165" s="11">
        <f>C164+C163</f>
        <v>86.100000000000009</v>
      </c>
      <c r="D165" s="11">
        <f>D164+D163</f>
        <v>185.48000000000002</v>
      </c>
      <c r="E165" s="14"/>
      <c r="F165" s="13">
        <f>F164+F163</f>
        <v>587725.52</v>
      </c>
      <c r="G165" s="13">
        <f>G164+G163</f>
        <v>2350902.08</v>
      </c>
      <c r="L165" s="13"/>
    </row>
    <row r="168" spans="1:12" hidden="1">
      <c r="A168" s="7"/>
    </row>
    <row r="169" spans="1:12" hidden="1"/>
    <row r="170" spans="1:12" hidden="1">
      <c r="B170" s="7"/>
      <c r="C170" s="11"/>
      <c r="D170" s="11"/>
      <c r="E170" s="12"/>
      <c r="F170" s="13"/>
      <c r="G170" s="13"/>
    </row>
    <row r="171" spans="1:12" hidden="1">
      <c r="A171" s="32"/>
      <c r="B171" s="7"/>
      <c r="C171" s="11"/>
      <c r="D171" s="11"/>
      <c r="E171" s="12"/>
      <c r="F171" s="13"/>
      <c r="G171" s="13"/>
    </row>
    <row r="172" spans="1:12" hidden="1">
      <c r="A172" s="32"/>
      <c r="B172" s="7"/>
      <c r="C172" s="11"/>
      <c r="D172" s="11"/>
      <c r="E172" s="12"/>
      <c r="F172" s="13"/>
      <c r="G172" s="13"/>
    </row>
    <row r="173" spans="1:12" hidden="1">
      <c r="B173" s="7"/>
      <c r="C173" s="11"/>
      <c r="D173" s="11"/>
      <c r="E173" s="12"/>
      <c r="F173" s="13"/>
      <c r="G173" s="13"/>
    </row>
    <row r="174" spans="1:12" hidden="1">
      <c r="B174" s="7"/>
      <c r="C174" s="11"/>
      <c r="D174" s="11"/>
      <c r="E174" s="14"/>
      <c r="F174" s="13"/>
      <c r="G174" s="13"/>
    </row>
    <row r="175" spans="1:12" hidden="1">
      <c r="E175" s="24"/>
    </row>
    <row r="176" spans="1:12" hidden="1">
      <c r="B176" s="7"/>
      <c r="C176" s="11"/>
      <c r="D176" s="11"/>
      <c r="E176" s="12"/>
      <c r="F176" s="13"/>
      <c r="G176" s="13"/>
    </row>
    <row r="177" spans="1:12" hidden="1">
      <c r="B177" s="7"/>
      <c r="C177" s="11"/>
      <c r="D177" s="11"/>
      <c r="E177" s="12"/>
      <c r="F177" s="13"/>
      <c r="G177" s="13"/>
    </row>
    <row r="178" spans="1:12" hidden="1">
      <c r="B178" s="7"/>
      <c r="C178" s="11"/>
      <c r="D178" s="11"/>
      <c r="E178" s="14"/>
      <c r="F178" s="13"/>
      <c r="G178" s="13"/>
    </row>
    <row r="179" spans="1:12" hidden="1"/>
    <row r="180" spans="1:12">
      <c r="A180" s="7" t="s">
        <v>43</v>
      </c>
    </row>
    <row r="182" spans="1:12">
      <c r="B182" s="7" t="s">
        <v>18</v>
      </c>
      <c r="C182" s="11">
        <f>C9+C21+C45+C58+C83+C96+C108+C120+C133+C145+C157+C70</f>
        <v>12.15</v>
      </c>
      <c r="D182" s="11">
        <f>SUM(D9,D21,D45,D58,D70,D83,D96,D108,D120,D133,D145,D157)</f>
        <v>38.090000000000003</v>
      </c>
      <c r="E182" s="12">
        <v>19202</v>
      </c>
      <c r="F182" s="13">
        <f>G182/4</f>
        <v>182851.04500000001</v>
      </c>
      <c r="G182" s="13">
        <f>D182*E182</f>
        <v>731404.18</v>
      </c>
    </row>
    <row r="183" spans="1:12">
      <c r="B183" s="7" t="s">
        <v>20</v>
      </c>
      <c r="C183" s="11">
        <f>SUM(C10,C22,C46,C59,C71,C84,C97,C109,C121,C134,C146,C158)</f>
        <v>80.39</v>
      </c>
      <c r="D183" s="11">
        <f>SUM(D10,D22,D46,D59,D71,D84,D97,D109,D121,D134,D146,D158)</f>
        <v>195.37</v>
      </c>
      <c r="E183" s="12">
        <v>19202</v>
      </c>
      <c r="F183" s="13">
        <f>G183/4</f>
        <v>937873.68500000006</v>
      </c>
      <c r="G183" s="13">
        <f>D183*E183</f>
        <v>3751494.74</v>
      </c>
    </row>
    <row r="184" spans="1:12">
      <c r="B184" s="7" t="s">
        <v>22</v>
      </c>
      <c r="C184" s="11">
        <f>SUM(C11,C23,C47,C60,C72,C85,C98,C110,C122,C135,C147,C159)</f>
        <v>55.910000000000004</v>
      </c>
      <c r="D184" s="11">
        <f>SUM(D11,D23,D47,D60,D72,D85,D98,D110,D122,D135,D147,D159)</f>
        <v>115.65</v>
      </c>
      <c r="E184" s="12">
        <v>11274</v>
      </c>
      <c r="F184" s="13">
        <f>G184/4</f>
        <v>325959.52500000002</v>
      </c>
      <c r="G184" s="13">
        <f>D184*E184</f>
        <v>1303838.1000000001</v>
      </c>
    </row>
    <row r="185" spans="1:12">
      <c r="B185" s="7" t="s">
        <v>23</v>
      </c>
      <c r="C185" s="11">
        <f>SUM(C12,C24,C48,C61,C73,C86,C99,C111,C123,C136,C148,C160)</f>
        <v>406.91999999999996</v>
      </c>
      <c r="D185" s="11">
        <f>SUM(D12,D24,D48,D61,D73,D86,D99,D111,D123,D136,D148,D160)</f>
        <v>807.93000000000006</v>
      </c>
      <c r="E185" s="12">
        <v>11274</v>
      </c>
      <c r="F185" s="13">
        <f>G185/4</f>
        <v>2277150.7050000001</v>
      </c>
      <c r="G185" s="13">
        <f>D185*E185</f>
        <v>9108602.8200000003</v>
      </c>
    </row>
    <row r="186" spans="1:12">
      <c r="B186" s="7" t="s">
        <v>24</v>
      </c>
      <c r="C186" s="11">
        <f>SUM(C182:C185)</f>
        <v>555.37</v>
      </c>
      <c r="D186" s="11">
        <f>SUM(D182:D185)</f>
        <v>1157.04</v>
      </c>
      <c r="E186" s="14"/>
      <c r="F186" s="13">
        <f>F185+F184+F183+F182</f>
        <v>3723834.96</v>
      </c>
      <c r="G186" s="13">
        <f>G185+G184+G183+G182</f>
        <v>14895339.84</v>
      </c>
    </row>
    <row r="187" spans="1:12">
      <c r="E187" s="24"/>
    </row>
    <row r="188" spans="1:12">
      <c r="B188" s="7" t="s">
        <v>26</v>
      </c>
      <c r="C188" s="11">
        <f>SUM(C182:C183)</f>
        <v>92.54</v>
      </c>
      <c r="D188" s="11">
        <f>SUM(D182:D183)</f>
        <v>233.46</v>
      </c>
      <c r="E188" s="12">
        <v>19202</v>
      </c>
      <c r="F188" s="13">
        <f>F183+F182</f>
        <v>1120724.73</v>
      </c>
      <c r="G188" s="13">
        <f>G183+G182</f>
        <v>4482898.92</v>
      </c>
    </row>
    <row r="189" spans="1:12">
      <c r="B189" s="7" t="s">
        <v>27</v>
      </c>
      <c r="C189" s="11">
        <f>SUM(C184:C185)</f>
        <v>462.83</v>
      </c>
      <c r="D189" s="11">
        <f>SUM(D184:D185)</f>
        <v>923.58</v>
      </c>
      <c r="E189" s="12">
        <v>11274</v>
      </c>
      <c r="F189" s="13">
        <f>F185+F184</f>
        <v>2603110.23</v>
      </c>
      <c r="G189" s="13">
        <f>G185+G184</f>
        <v>10412440.92</v>
      </c>
    </row>
    <row r="190" spans="1:12">
      <c r="B190" s="7" t="s">
        <v>24</v>
      </c>
      <c r="C190" s="11">
        <f>SUM(C188:C189)</f>
        <v>555.37</v>
      </c>
      <c r="D190" s="11">
        <f>SUM(D188:D189)</f>
        <v>1157.04</v>
      </c>
      <c r="E190" s="14"/>
      <c r="F190" s="13">
        <f>F189+F188</f>
        <v>3723834.96</v>
      </c>
      <c r="G190" s="13">
        <f>G189+G188</f>
        <v>14895339.84</v>
      </c>
      <c r="L190" s="13"/>
    </row>
    <row r="192" spans="1:12">
      <c r="A192" s="7" t="s">
        <v>44</v>
      </c>
    </row>
    <row r="194" spans="1:12">
      <c r="A194" s="7" t="s">
        <v>45</v>
      </c>
    </row>
    <row r="196" spans="1:12">
      <c r="B196" s="7" t="s">
        <v>18</v>
      </c>
      <c r="C196" s="11">
        <v>8.02</v>
      </c>
      <c r="D196" s="11">
        <v>21.09</v>
      </c>
      <c r="E196" s="12">
        <v>19202</v>
      </c>
      <c r="F196" s="13">
        <f>G196/4</f>
        <v>101242.545</v>
      </c>
      <c r="G196" s="13">
        <f>D196*E196</f>
        <v>404970.18</v>
      </c>
    </row>
    <row r="197" spans="1:12">
      <c r="B197" s="7" t="s">
        <v>20</v>
      </c>
      <c r="C197" s="11">
        <v>1.76</v>
      </c>
      <c r="D197" s="11">
        <v>3.52</v>
      </c>
      <c r="E197" s="12">
        <v>19202</v>
      </c>
      <c r="F197" s="13">
        <f>G197/4</f>
        <v>16897.759999999998</v>
      </c>
      <c r="G197" s="13">
        <f>D197*E197</f>
        <v>67591.039999999994</v>
      </c>
    </row>
    <row r="198" spans="1:12">
      <c r="B198" s="7" t="s">
        <v>22</v>
      </c>
      <c r="C198" s="11">
        <v>7.47</v>
      </c>
      <c r="D198" s="11">
        <v>14.94</v>
      </c>
      <c r="E198" s="12">
        <v>11274</v>
      </c>
      <c r="F198" s="13">
        <f>G198/4</f>
        <v>42108.39</v>
      </c>
      <c r="G198" s="13">
        <f>D198*E198</f>
        <v>168433.56</v>
      </c>
    </row>
    <row r="199" spans="1:12">
      <c r="B199" s="7" t="s">
        <v>23</v>
      </c>
      <c r="C199" s="11">
        <v>29.74</v>
      </c>
      <c r="D199" s="11">
        <v>58.69</v>
      </c>
      <c r="E199" s="12">
        <v>11274</v>
      </c>
      <c r="F199" s="13">
        <f>G199/4</f>
        <v>165417.76499999998</v>
      </c>
      <c r="G199" s="13">
        <f>D199*E199</f>
        <v>661671.05999999994</v>
      </c>
    </row>
    <row r="200" spans="1:12">
      <c r="B200" s="7" t="s">
        <v>24</v>
      </c>
      <c r="C200" s="11">
        <f>C199+C198+C197+C196</f>
        <v>46.989999999999995</v>
      </c>
      <c r="D200" s="11">
        <f>D199+D198+D197+D196</f>
        <v>98.24</v>
      </c>
      <c r="E200" s="14"/>
      <c r="F200" s="13">
        <f>F199+F198+F197+F196</f>
        <v>325666.45999999996</v>
      </c>
      <c r="G200" s="13">
        <f>G199+G198+G197+G196</f>
        <v>1302665.8399999999</v>
      </c>
    </row>
    <row r="201" spans="1:12">
      <c r="E201" s="24"/>
    </row>
    <row r="202" spans="1:12">
      <c r="B202" s="7" t="s">
        <v>26</v>
      </c>
      <c r="C202" s="11">
        <f>C197+C196</f>
        <v>9.7799999999999994</v>
      </c>
      <c r="D202" s="11">
        <f>D197+D196</f>
        <v>24.61</v>
      </c>
      <c r="E202" s="12">
        <v>19202</v>
      </c>
      <c r="F202" s="13">
        <f>F197+F196</f>
        <v>118140.30499999999</v>
      </c>
      <c r="G202" s="13">
        <f>G197+G196</f>
        <v>472561.22</v>
      </c>
    </row>
    <row r="203" spans="1:12">
      <c r="B203" s="7" t="s">
        <v>27</v>
      </c>
      <c r="C203" s="11">
        <f>C199+C198</f>
        <v>37.21</v>
      </c>
      <c r="D203" s="11">
        <f>D199+D198</f>
        <v>73.63</v>
      </c>
      <c r="E203" s="12">
        <v>11274</v>
      </c>
      <c r="F203" s="13">
        <f>F199+F198</f>
        <v>207526.15499999997</v>
      </c>
      <c r="G203" s="13">
        <f>G199+G198</f>
        <v>830104.61999999988</v>
      </c>
    </row>
    <row r="204" spans="1:12">
      <c r="B204" s="7" t="s">
        <v>24</v>
      </c>
      <c r="C204" s="11">
        <f>C203+C202</f>
        <v>46.99</v>
      </c>
      <c r="D204" s="11">
        <f>D203+D202</f>
        <v>98.24</v>
      </c>
      <c r="E204" s="14"/>
      <c r="F204" s="13">
        <f>F203+F202</f>
        <v>325666.45999999996</v>
      </c>
      <c r="G204" s="13">
        <f>G203+G202</f>
        <v>1302665.8399999999</v>
      </c>
      <c r="L204" s="13"/>
    </row>
    <row r="206" spans="1:12">
      <c r="A206" s="7" t="s">
        <v>46</v>
      </c>
    </row>
    <row r="208" spans="1:12">
      <c r="B208" s="7" t="s">
        <v>18</v>
      </c>
      <c r="C208" s="11">
        <v>0</v>
      </c>
      <c r="D208" s="11">
        <v>0</v>
      </c>
      <c r="E208" s="12">
        <v>19202</v>
      </c>
      <c r="F208" s="13">
        <f>G208/4</f>
        <v>0</v>
      </c>
      <c r="G208" s="13">
        <f>D208*E208</f>
        <v>0</v>
      </c>
    </row>
    <row r="209" spans="1:12">
      <c r="B209" s="7" t="s">
        <v>20</v>
      </c>
      <c r="C209" s="11">
        <v>14.66</v>
      </c>
      <c r="D209" s="11">
        <v>46.25</v>
      </c>
      <c r="E209" s="12">
        <v>19202</v>
      </c>
      <c r="F209" s="13">
        <f>G209/4</f>
        <v>222023.125</v>
      </c>
      <c r="G209" s="13">
        <f>D209*E209</f>
        <v>888092.5</v>
      </c>
    </row>
    <row r="210" spans="1:12">
      <c r="B210" s="7" t="s">
        <v>22</v>
      </c>
      <c r="C210" s="11">
        <v>8.49</v>
      </c>
      <c r="D210" s="11">
        <v>17.38</v>
      </c>
      <c r="E210" s="12">
        <v>11274</v>
      </c>
      <c r="F210" s="13">
        <f>G210/4</f>
        <v>48985.53</v>
      </c>
      <c r="G210" s="13">
        <f>D210*E210</f>
        <v>195942.12</v>
      </c>
    </row>
    <row r="211" spans="1:12">
      <c r="B211" s="7" t="s">
        <v>23</v>
      </c>
      <c r="C211" s="11">
        <v>91</v>
      </c>
      <c r="D211" s="11">
        <v>181.62</v>
      </c>
      <c r="E211" s="12">
        <v>11274</v>
      </c>
      <c r="F211" s="13">
        <f>G211/4</f>
        <v>511895.97000000003</v>
      </c>
      <c r="G211" s="13">
        <f>D211*E211</f>
        <v>2047583.8800000001</v>
      </c>
    </row>
    <row r="212" spans="1:12">
      <c r="B212" s="7" t="s">
        <v>24</v>
      </c>
      <c r="C212" s="11">
        <f>C211+C210+C209+C208</f>
        <v>114.14999999999999</v>
      </c>
      <c r="D212" s="11">
        <f>D211+D210+D209+D208</f>
        <v>245.25</v>
      </c>
      <c r="E212" s="14"/>
      <c r="F212" s="13">
        <f>F211+F210+F209+F208</f>
        <v>782904.625</v>
      </c>
      <c r="G212" s="13">
        <f>G211+G210+G209+G208</f>
        <v>3131618.5</v>
      </c>
    </row>
    <row r="213" spans="1:12">
      <c r="E213" s="24"/>
    </row>
    <row r="214" spans="1:12">
      <c r="B214" s="7" t="s">
        <v>26</v>
      </c>
      <c r="C214" s="11">
        <f>C209+C208</f>
        <v>14.66</v>
      </c>
      <c r="D214" s="11">
        <f>D209+D208</f>
        <v>46.25</v>
      </c>
      <c r="E214" s="12">
        <v>19202</v>
      </c>
      <c r="F214" s="13">
        <f>F209+F208</f>
        <v>222023.125</v>
      </c>
      <c r="G214" s="13">
        <f>G209+G208</f>
        <v>888092.5</v>
      </c>
    </row>
    <row r="215" spans="1:12">
      <c r="B215" s="7" t="s">
        <v>27</v>
      </c>
      <c r="C215" s="11">
        <f>C211+C210</f>
        <v>99.49</v>
      </c>
      <c r="D215" s="11">
        <f>D211+D210</f>
        <v>199</v>
      </c>
      <c r="E215" s="12">
        <v>11274</v>
      </c>
      <c r="F215" s="13">
        <f>F211+F210</f>
        <v>560881.5</v>
      </c>
      <c r="G215" s="13">
        <f>G211+G210</f>
        <v>2243526</v>
      </c>
    </row>
    <row r="216" spans="1:12">
      <c r="B216" s="7" t="s">
        <v>24</v>
      </c>
      <c r="C216" s="11">
        <f>C215+C214</f>
        <v>114.14999999999999</v>
      </c>
      <c r="D216" s="11">
        <f>D215+D214</f>
        <v>245.25</v>
      </c>
      <c r="E216" s="14"/>
      <c r="F216" s="13">
        <f>F215+F214</f>
        <v>782904.625</v>
      </c>
      <c r="G216" s="13">
        <f>G215+G214</f>
        <v>3131618.5</v>
      </c>
      <c r="L216" s="13"/>
    </row>
    <row r="218" spans="1:12">
      <c r="A218" s="7" t="s">
        <v>47</v>
      </c>
    </row>
    <row r="220" spans="1:12">
      <c r="B220" s="7" t="s">
        <v>18</v>
      </c>
      <c r="C220" s="11">
        <v>5.98</v>
      </c>
      <c r="D220" s="11">
        <v>18.23</v>
      </c>
      <c r="E220" s="12">
        <v>19202</v>
      </c>
      <c r="F220" s="13">
        <f>G220/4</f>
        <v>87513.115000000005</v>
      </c>
      <c r="G220" s="13">
        <f>D220*E220</f>
        <v>350052.46</v>
      </c>
    </row>
    <row r="221" spans="1:12">
      <c r="B221" s="7" t="s">
        <v>20</v>
      </c>
      <c r="C221" s="11">
        <v>9.92</v>
      </c>
      <c r="D221" s="11">
        <v>28.7</v>
      </c>
      <c r="E221" s="12">
        <v>19202</v>
      </c>
      <c r="F221" s="13">
        <f>G221/4</f>
        <v>137774.35</v>
      </c>
      <c r="G221" s="13">
        <f>D221*E221</f>
        <v>551097.4</v>
      </c>
    </row>
    <row r="222" spans="1:12">
      <c r="B222" s="7" t="s">
        <v>22</v>
      </c>
      <c r="C222" s="11">
        <v>4.45</v>
      </c>
      <c r="D222" s="11">
        <v>9.58</v>
      </c>
      <c r="E222" s="12">
        <v>11274</v>
      </c>
      <c r="F222" s="13">
        <f>G222/4</f>
        <v>27001.23</v>
      </c>
      <c r="G222" s="13">
        <f>D222*E222</f>
        <v>108004.92</v>
      </c>
    </row>
    <row r="223" spans="1:12">
      <c r="B223" s="7" t="s">
        <v>23</v>
      </c>
      <c r="C223" s="11">
        <v>98.38</v>
      </c>
      <c r="D223" s="11">
        <v>196.45</v>
      </c>
      <c r="E223" s="12">
        <v>11274</v>
      </c>
      <c r="F223" s="13">
        <f>G223/4</f>
        <v>553694.32499999995</v>
      </c>
      <c r="G223" s="13">
        <f>D223*E223</f>
        <v>2214777.2999999998</v>
      </c>
    </row>
    <row r="224" spans="1:12">
      <c r="B224" s="7" t="s">
        <v>24</v>
      </c>
      <c r="C224" s="11">
        <f>C223+C222+C221+C220</f>
        <v>118.73</v>
      </c>
      <c r="D224" s="11">
        <f>D223+D222+D221+D220</f>
        <v>252.95999999999998</v>
      </c>
      <c r="E224" s="14"/>
      <c r="F224" s="13">
        <f>F223+F222+F221+F220</f>
        <v>805983.0199999999</v>
      </c>
      <c r="G224" s="13">
        <f>G223+G222+G221+G220</f>
        <v>3223932.0799999996</v>
      </c>
    </row>
    <row r="225" spans="1:12">
      <c r="E225" s="24"/>
    </row>
    <row r="226" spans="1:12">
      <c r="B226" s="7" t="s">
        <v>26</v>
      </c>
      <c r="C226" s="11">
        <f>C221+C220</f>
        <v>15.9</v>
      </c>
      <c r="D226" s="11">
        <f>D221+D220</f>
        <v>46.93</v>
      </c>
      <c r="E226" s="12">
        <v>19202</v>
      </c>
      <c r="F226" s="13">
        <f>F221+F220</f>
        <v>225287.46500000003</v>
      </c>
      <c r="G226" s="13">
        <f>G221+G220</f>
        <v>901149.8600000001</v>
      </c>
    </row>
    <row r="227" spans="1:12">
      <c r="B227" s="7" t="s">
        <v>27</v>
      </c>
      <c r="C227" s="11">
        <f>C223+C222</f>
        <v>102.83</v>
      </c>
      <c r="D227" s="11">
        <f>D223+D222</f>
        <v>206.03</v>
      </c>
      <c r="E227" s="12">
        <v>11274</v>
      </c>
      <c r="F227" s="13">
        <f>F223+F222</f>
        <v>580695.55499999993</v>
      </c>
      <c r="G227" s="13">
        <f>G223+G222</f>
        <v>2322782.2199999997</v>
      </c>
    </row>
    <row r="228" spans="1:12">
      <c r="B228" s="7" t="s">
        <v>24</v>
      </c>
      <c r="C228" s="11">
        <f>C227+C226</f>
        <v>118.73</v>
      </c>
      <c r="D228" s="11">
        <f>D227+D226</f>
        <v>252.96</v>
      </c>
      <c r="E228" s="14"/>
      <c r="F228" s="13">
        <f>F227+F226</f>
        <v>805983.02</v>
      </c>
      <c r="G228" s="13">
        <f>G227+G226</f>
        <v>3223932.08</v>
      </c>
      <c r="L228" s="13"/>
    </row>
    <row r="231" spans="1:12">
      <c r="A231" s="7" t="s">
        <v>48</v>
      </c>
    </row>
    <row r="233" spans="1:12">
      <c r="B233" s="7" t="s">
        <v>18</v>
      </c>
      <c r="C233" s="11">
        <v>8</v>
      </c>
      <c r="D233" s="11">
        <v>26.08</v>
      </c>
      <c r="E233" s="12">
        <v>19202</v>
      </c>
      <c r="F233" s="13">
        <f>G233/4</f>
        <v>125197.04</v>
      </c>
      <c r="G233" s="13">
        <f>D233*E233</f>
        <v>500788.16</v>
      </c>
    </row>
    <row r="234" spans="1:12">
      <c r="B234" s="7" t="s">
        <v>20</v>
      </c>
      <c r="C234" s="11">
        <v>4.83</v>
      </c>
      <c r="D234" s="11">
        <v>9.66</v>
      </c>
      <c r="E234" s="12">
        <v>19202</v>
      </c>
      <c r="F234" s="13">
        <f>G234/4</f>
        <v>46372.83</v>
      </c>
      <c r="G234" s="13">
        <f>D234*E234</f>
        <v>185491.32</v>
      </c>
    </row>
    <row r="235" spans="1:12">
      <c r="B235" s="7" t="s">
        <v>22</v>
      </c>
      <c r="C235" s="11">
        <v>7.1</v>
      </c>
      <c r="D235" s="11">
        <v>14.2</v>
      </c>
      <c r="E235" s="12">
        <v>11274</v>
      </c>
      <c r="F235" s="13">
        <f>G235/4</f>
        <v>40022.699999999997</v>
      </c>
      <c r="G235" s="13">
        <f>D235*E235</f>
        <v>160090.79999999999</v>
      </c>
    </row>
    <row r="236" spans="1:12">
      <c r="B236" s="7" t="s">
        <v>23</v>
      </c>
      <c r="C236" s="11">
        <v>41.18</v>
      </c>
      <c r="D236" s="11">
        <v>81.88</v>
      </c>
      <c r="E236" s="12">
        <v>11274</v>
      </c>
      <c r="F236" s="13">
        <f>G236/4</f>
        <v>230778.78</v>
      </c>
      <c r="G236" s="13">
        <f>D236*E236</f>
        <v>923115.12</v>
      </c>
    </row>
    <row r="237" spans="1:12">
      <c r="B237" s="7" t="s">
        <v>24</v>
      </c>
      <c r="C237" s="11">
        <f>C236+C235+C234+C233</f>
        <v>61.11</v>
      </c>
      <c r="D237" s="11">
        <f>D236+D235+D234+D233</f>
        <v>131.82</v>
      </c>
      <c r="E237" s="14"/>
      <c r="F237" s="13">
        <f>F236+F235+F234+F233</f>
        <v>442371.35</v>
      </c>
      <c r="G237" s="13">
        <f>G236+G235+G234+G233</f>
        <v>1769485.4</v>
      </c>
    </row>
    <row r="238" spans="1:12">
      <c r="E238" s="24"/>
    </row>
    <row r="239" spans="1:12">
      <c r="B239" s="7" t="s">
        <v>26</v>
      </c>
      <c r="C239" s="11">
        <f>C234+C233</f>
        <v>12.83</v>
      </c>
      <c r="D239" s="11">
        <f>D234+D233</f>
        <v>35.739999999999995</v>
      </c>
      <c r="E239" s="12">
        <v>19202</v>
      </c>
      <c r="F239" s="13">
        <f>F234+F233</f>
        <v>171569.87</v>
      </c>
      <c r="G239" s="13">
        <f>G234+G233</f>
        <v>686279.48</v>
      </c>
    </row>
    <row r="240" spans="1:12">
      <c r="B240" s="7" t="s">
        <v>27</v>
      </c>
      <c r="C240" s="11">
        <f>C236+C235</f>
        <v>48.28</v>
      </c>
      <c r="D240" s="11">
        <f>D236+D235</f>
        <v>96.08</v>
      </c>
      <c r="E240" s="12">
        <v>11274</v>
      </c>
      <c r="F240" s="13">
        <f>F236+F235</f>
        <v>270801.48</v>
      </c>
      <c r="G240" s="13">
        <f>G236+G235</f>
        <v>1083205.92</v>
      </c>
    </row>
    <row r="241" spans="1:12">
      <c r="B241" s="7" t="s">
        <v>24</v>
      </c>
      <c r="C241" s="11">
        <f>C240+C239</f>
        <v>61.11</v>
      </c>
      <c r="D241" s="11">
        <f>D240+D239</f>
        <v>131.82</v>
      </c>
      <c r="E241" s="14"/>
      <c r="F241" s="13">
        <f>F240+F239</f>
        <v>442371.35</v>
      </c>
      <c r="G241" s="13">
        <f>G240+G239</f>
        <v>1769485.4</v>
      </c>
      <c r="L241" s="13"/>
    </row>
    <row r="243" spans="1:12">
      <c r="A243" s="7" t="s">
        <v>49</v>
      </c>
    </row>
    <row r="245" spans="1:12">
      <c r="B245" s="7" t="s">
        <v>18</v>
      </c>
      <c r="C245" s="11">
        <v>7.46</v>
      </c>
      <c r="D245" s="11">
        <v>26.6</v>
      </c>
      <c r="E245" s="12">
        <v>19202</v>
      </c>
      <c r="F245" s="13">
        <f>G245/4</f>
        <v>127693.3</v>
      </c>
      <c r="G245" s="13">
        <f>D245*E245</f>
        <v>510773.2</v>
      </c>
    </row>
    <row r="246" spans="1:12">
      <c r="B246" s="7" t="s">
        <v>20</v>
      </c>
      <c r="C246" s="11">
        <v>14.32</v>
      </c>
      <c r="D246" s="11">
        <v>40.29</v>
      </c>
      <c r="E246" s="12">
        <v>19202</v>
      </c>
      <c r="F246" s="13">
        <f>G246/4</f>
        <v>193412.14499999999</v>
      </c>
      <c r="G246" s="13">
        <f>D246*E246</f>
        <v>773648.58</v>
      </c>
    </row>
    <row r="247" spans="1:12">
      <c r="B247" s="7" t="s">
        <v>22</v>
      </c>
      <c r="C247" s="11">
        <v>9.5299999999999994</v>
      </c>
      <c r="D247" s="11">
        <v>19.100000000000001</v>
      </c>
      <c r="E247" s="12">
        <v>11274</v>
      </c>
      <c r="F247" s="13">
        <f>G247/4</f>
        <v>53833.350000000006</v>
      </c>
      <c r="G247" s="13">
        <f>D247*E247</f>
        <v>215333.40000000002</v>
      </c>
    </row>
    <row r="248" spans="1:12">
      <c r="B248" s="7" t="s">
        <v>23</v>
      </c>
      <c r="C248" s="11">
        <v>68.7</v>
      </c>
      <c r="D248" s="11">
        <v>138.4</v>
      </c>
      <c r="E248" s="12">
        <v>11274</v>
      </c>
      <c r="F248" s="13">
        <f>G248/4</f>
        <v>390080.4</v>
      </c>
      <c r="G248" s="13">
        <f>D248*E248</f>
        <v>1560321.6</v>
      </c>
    </row>
    <row r="249" spans="1:12">
      <c r="B249" s="7" t="s">
        <v>24</v>
      </c>
      <c r="C249" s="11">
        <f>C248+C247+C246+C245</f>
        <v>100.01</v>
      </c>
      <c r="D249" s="11">
        <f>D248+D247+D246+D245</f>
        <v>224.39</v>
      </c>
      <c r="E249" s="14"/>
      <c r="F249" s="13">
        <f>F248+F247+F246+F245</f>
        <v>765019.19500000007</v>
      </c>
      <c r="G249" s="13">
        <f>G248+G247+G246+G245</f>
        <v>3060076.7800000003</v>
      </c>
    </row>
    <row r="250" spans="1:12">
      <c r="E250" s="24"/>
    </row>
    <row r="251" spans="1:12">
      <c r="B251" s="7" t="s">
        <v>26</v>
      </c>
      <c r="C251" s="11">
        <f>C246+C245</f>
        <v>21.78</v>
      </c>
      <c r="D251" s="11">
        <f>D246+D245</f>
        <v>66.89</v>
      </c>
      <c r="E251" s="12">
        <v>19202</v>
      </c>
      <c r="F251" s="13">
        <f>F246+F245</f>
        <v>321105.44500000001</v>
      </c>
      <c r="G251" s="13">
        <f>G246+G245</f>
        <v>1284421.78</v>
      </c>
    </row>
    <row r="252" spans="1:12">
      <c r="B252" s="7" t="s">
        <v>27</v>
      </c>
      <c r="C252" s="11">
        <f>C248+C247</f>
        <v>78.23</v>
      </c>
      <c r="D252" s="11">
        <f>D248+D247</f>
        <v>157.5</v>
      </c>
      <c r="E252" s="12">
        <v>11274</v>
      </c>
      <c r="F252" s="13">
        <f>F248+F247</f>
        <v>443913.75</v>
      </c>
      <c r="G252" s="13">
        <f>G248+G247</f>
        <v>1775655</v>
      </c>
    </row>
    <row r="253" spans="1:12">
      <c r="B253" s="7" t="s">
        <v>24</v>
      </c>
      <c r="C253" s="11">
        <f>C252+C251</f>
        <v>100.01</v>
      </c>
      <c r="D253" s="11">
        <f>D252+D251</f>
        <v>224.39</v>
      </c>
      <c r="E253" s="14"/>
      <c r="F253" s="13">
        <f>F252+F251</f>
        <v>765019.19500000007</v>
      </c>
      <c r="G253" s="13">
        <f>G252+G251</f>
        <v>3060076.7800000003</v>
      </c>
      <c r="L253" s="13"/>
    </row>
    <row r="255" spans="1:12">
      <c r="A255" s="7" t="s">
        <v>50</v>
      </c>
    </row>
    <row r="257" spans="1:12">
      <c r="B257" s="7" t="s">
        <v>18</v>
      </c>
      <c r="C257" s="11">
        <v>0</v>
      </c>
      <c r="D257" s="11">
        <v>0</v>
      </c>
      <c r="E257" s="12">
        <v>19202</v>
      </c>
      <c r="F257" s="13">
        <f>G257/4</f>
        <v>0</v>
      </c>
      <c r="G257" s="13">
        <f>D257*E257</f>
        <v>0</v>
      </c>
    </row>
    <row r="258" spans="1:12">
      <c r="B258" s="7" t="s">
        <v>20</v>
      </c>
      <c r="C258" s="11">
        <v>0.1</v>
      </c>
      <c r="D258" s="11">
        <v>0.2</v>
      </c>
      <c r="E258" s="12">
        <v>19202</v>
      </c>
      <c r="F258" s="13">
        <f>G258/4</f>
        <v>960.1</v>
      </c>
      <c r="G258" s="13">
        <f>D258*E258</f>
        <v>3840.4</v>
      </c>
    </row>
    <row r="259" spans="1:12">
      <c r="B259" s="7" t="s">
        <v>22</v>
      </c>
      <c r="C259" s="11">
        <v>0.3</v>
      </c>
      <c r="D259" s="11">
        <v>0.6</v>
      </c>
      <c r="E259" s="12">
        <v>11274</v>
      </c>
      <c r="F259" s="13">
        <f>G259/4</f>
        <v>1691.1</v>
      </c>
      <c r="G259" s="13">
        <f>D259*E259</f>
        <v>6764.4</v>
      </c>
    </row>
    <row r="260" spans="1:12">
      <c r="B260" s="7" t="s">
        <v>23</v>
      </c>
      <c r="C260" s="11">
        <v>15.55</v>
      </c>
      <c r="D260" s="11">
        <v>30.15</v>
      </c>
      <c r="E260" s="12">
        <v>11274</v>
      </c>
      <c r="F260" s="13">
        <f>G260/4</f>
        <v>84977.774999999994</v>
      </c>
      <c r="G260" s="13">
        <f>D260*E260</f>
        <v>339911.1</v>
      </c>
    </row>
    <row r="261" spans="1:12">
      <c r="B261" s="7" t="s">
        <v>24</v>
      </c>
      <c r="C261" s="11">
        <f>C260+C259+C258+C257</f>
        <v>15.950000000000001</v>
      </c>
      <c r="D261" s="11">
        <f>D260+D259+D258+D257</f>
        <v>30.95</v>
      </c>
      <c r="E261" s="14"/>
      <c r="F261" s="13">
        <f>F260+F259+F258+F257</f>
        <v>87628.975000000006</v>
      </c>
      <c r="G261" s="13">
        <f>G260+G259+G258+G257</f>
        <v>350515.9</v>
      </c>
    </row>
    <row r="262" spans="1:12">
      <c r="E262" s="24"/>
    </row>
    <row r="263" spans="1:12">
      <c r="B263" s="7" t="s">
        <v>26</v>
      </c>
      <c r="C263" s="11">
        <f>C258+C257</f>
        <v>0.1</v>
      </c>
      <c r="D263" s="11">
        <f>D258+D257</f>
        <v>0.2</v>
      </c>
      <c r="E263" s="12">
        <v>19202</v>
      </c>
      <c r="F263" s="13">
        <f>F258+F257</f>
        <v>960.1</v>
      </c>
      <c r="G263" s="13">
        <f>G258+G257</f>
        <v>3840.4</v>
      </c>
    </row>
    <row r="264" spans="1:12">
      <c r="B264" s="7" t="s">
        <v>27</v>
      </c>
      <c r="C264" s="11">
        <f>C260+C259</f>
        <v>15.850000000000001</v>
      </c>
      <c r="D264" s="11">
        <f>D260+D259</f>
        <v>30.75</v>
      </c>
      <c r="E264" s="12">
        <v>11274</v>
      </c>
      <c r="F264" s="13">
        <f>F260+F259</f>
        <v>86668.875</v>
      </c>
      <c r="G264" s="13">
        <f>G260+G259</f>
        <v>346675.5</v>
      </c>
    </row>
    <row r="265" spans="1:12">
      <c r="B265" s="7" t="s">
        <v>24</v>
      </c>
      <c r="C265" s="11">
        <f>C264+C263</f>
        <v>15.950000000000001</v>
      </c>
      <c r="D265" s="11">
        <f>D264+D263</f>
        <v>30.95</v>
      </c>
      <c r="E265" s="14"/>
      <c r="F265" s="13">
        <f>F264+F263</f>
        <v>87628.975000000006</v>
      </c>
      <c r="G265" s="13">
        <f>G264+G263</f>
        <v>350515.9</v>
      </c>
      <c r="L265" s="13"/>
    </row>
    <row r="267" spans="1:12">
      <c r="A267" s="7" t="s">
        <v>51</v>
      </c>
    </row>
    <row r="269" spans="1:12">
      <c r="B269" s="7" t="s">
        <v>18</v>
      </c>
      <c r="C269" s="11">
        <v>0</v>
      </c>
      <c r="D269" s="11">
        <v>0</v>
      </c>
      <c r="E269" s="12">
        <v>19202</v>
      </c>
      <c r="F269" s="13">
        <f>G269/4</f>
        <v>0</v>
      </c>
      <c r="G269" s="13">
        <f>D269*E269</f>
        <v>0</v>
      </c>
    </row>
    <row r="270" spans="1:12">
      <c r="B270" s="7" t="s">
        <v>20</v>
      </c>
      <c r="C270" s="11">
        <v>1.67</v>
      </c>
      <c r="D270" s="11">
        <v>3.34</v>
      </c>
      <c r="E270" s="12">
        <v>19202</v>
      </c>
      <c r="F270" s="13">
        <f>G270/4</f>
        <v>16033.67</v>
      </c>
      <c r="G270" s="13">
        <f>D270*E270</f>
        <v>64134.68</v>
      </c>
    </row>
    <row r="271" spans="1:12">
      <c r="B271" s="7" t="s">
        <v>22</v>
      </c>
      <c r="C271" s="11">
        <v>0</v>
      </c>
      <c r="D271" s="11">
        <v>0</v>
      </c>
      <c r="E271" s="12">
        <v>11274</v>
      </c>
      <c r="F271" s="13">
        <f>G271/4</f>
        <v>0</v>
      </c>
      <c r="G271" s="13">
        <f>D271*E271</f>
        <v>0</v>
      </c>
    </row>
    <row r="272" spans="1:12">
      <c r="B272" s="7" t="s">
        <v>23</v>
      </c>
      <c r="C272" s="11">
        <v>18.34</v>
      </c>
      <c r="D272" s="11">
        <v>36.479999999999997</v>
      </c>
      <c r="E272" s="12">
        <v>11274</v>
      </c>
      <c r="F272" s="13">
        <f>G272/4</f>
        <v>102818.87999999999</v>
      </c>
      <c r="G272" s="13">
        <f>D272*E272</f>
        <v>411275.51999999996</v>
      </c>
    </row>
    <row r="273" spans="1:12">
      <c r="B273" s="7" t="s">
        <v>24</v>
      </c>
      <c r="C273" s="11">
        <f>C272+C271+C270+C269</f>
        <v>20.009999999999998</v>
      </c>
      <c r="D273" s="11">
        <f>D272+D271+D270+D269</f>
        <v>39.819999999999993</v>
      </c>
      <c r="E273" s="14"/>
      <c r="F273" s="13">
        <f>F272+F271+F270+F269</f>
        <v>118852.54999999999</v>
      </c>
      <c r="G273" s="13">
        <f>G272+G271+G270+G269</f>
        <v>475410.19999999995</v>
      </c>
    </row>
    <row r="274" spans="1:12">
      <c r="E274" s="24"/>
    </row>
    <row r="275" spans="1:12">
      <c r="B275" s="7" t="s">
        <v>26</v>
      </c>
      <c r="C275" s="11">
        <f>C270+C269</f>
        <v>1.67</v>
      </c>
      <c r="D275" s="11">
        <f>D270+D269</f>
        <v>3.34</v>
      </c>
      <c r="E275" s="12">
        <v>19202</v>
      </c>
      <c r="F275" s="13">
        <f>F270+F269</f>
        <v>16033.67</v>
      </c>
      <c r="G275" s="13">
        <f>G270+G269</f>
        <v>64134.68</v>
      </c>
    </row>
    <row r="276" spans="1:12">
      <c r="B276" s="7" t="s">
        <v>27</v>
      </c>
      <c r="C276" s="11">
        <f>C272+C271</f>
        <v>18.34</v>
      </c>
      <c r="D276" s="11">
        <f>D272+D271</f>
        <v>36.479999999999997</v>
      </c>
      <c r="E276" s="12">
        <v>11274</v>
      </c>
      <c r="F276" s="13">
        <f>F272+F271</f>
        <v>102818.87999999999</v>
      </c>
      <c r="G276" s="13">
        <f>G272+G271</f>
        <v>411275.51999999996</v>
      </c>
    </row>
    <row r="277" spans="1:12">
      <c r="B277" s="7" t="s">
        <v>24</v>
      </c>
      <c r="C277" s="11">
        <f>C276+C275</f>
        <v>20.009999999999998</v>
      </c>
      <c r="D277" s="11">
        <f>D276+D275</f>
        <v>39.819999999999993</v>
      </c>
      <c r="E277" s="14"/>
      <c r="F277" s="13">
        <f>F276+F275</f>
        <v>118852.54999999999</v>
      </c>
      <c r="G277" s="13">
        <f>G276+G275</f>
        <v>475410.19999999995</v>
      </c>
      <c r="L277" s="13"/>
    </row>
    <row r="279" spans="1:12">
      <c r="A279" s="7" t="s">
        <v>52</v>
      </c>
    </row>
    <row r="281" spans="1:12">
      <c r="B281" s="7" t="s">
        <v>18</v>
      </c>
      <c r="C281" s="11">
        <v>5.43</v>
      </c>
      <c r="D281" s="11">
        <v>17.04</v>
      </c>
      <c r="E281" s="12">
        <v>19202</v>
      </c>
      <c r="F281" s="13">
        <f>G281/4</f>
        <v>81800.51999999999</v>
      </c>
      <c r="G281" s="13">
        <f>D281*E281</f>
        <v>327202.07999999996</v>
      </c>
    </row>
    <row r="282" spans="1:12">
      <c r="B282" s="7" t="s">
        <v>20</v>
      </c>
      <c r="C282" s="11">
        <v>11.41</v>
      </c>
      <c r="D282" s="11">
        <v>25.78</v>
      </c>
      <c r="E282" s="12">
        <v>19202</v>
      </c>
      <c r="F282" s="13">
        <f>G282/4</f>
        <v>123756.89</v>
      </c>
      <c r="G282" s="13">
        <f>D282*E282</f>
        <v>495027.56</v>
      </c>
    </row>
    <row r="283" spans="1:12">
      <c r="B283" s="7" t="s">
        <v>22</v>
      </c>
      <c r="C283" s="11">
        <v>4.1900000000000004</v>
      </c>
      <c r="D283" s="11">
        <v>8.3800000000000008</v>
      </c>
      <c r="E283" s="12">
        <v>11274</v>
      </c>
      <c r="F283" s="13">
        <f>G283/4</f>
        <v>23619.030000000002</v>
      </c>
      <c r="G283" s="13">
        <f>D283*E283</f>
        <v>94476.12000000001</v>
      </c>
    </row>
    <row r="284" spans="1:12">
      <c r="B284" s="7" t="s">
        <v>23</v>
      </c>
      <c r="C284" s="11">
        <v>46.88</v>
      </c>
      <c r="D284" s="11">
        <v>93.21</v>
      </c>
      <c r="E284" s="12">
        <v>11274</v>
      </c>
      <c r="F284" s="13">
        <f>G284/4</f>
        <v>262712.38500000001</v>
      </c>
      <c r="G284" s="13">
        <f>D284*E284</f>
        <v>1050849.54</v>
      </c>
    </row>
    <row r="285" spans="1:12">
      <c r="B285" s="7" t="s">
        <v>24</v>
      </c>
      <c r="C285" s="11">
        <f>C284+C283+C282+C281</f>
        <v>67.91</v>
      </c>
      <c r="D285" s="11">
        <f>D284+D283+D282+D281</f>
        <v>144.41</v>
      </c>
      <c r="E285" s="14"/>
      <c r="F285" s="13">
        <f>F284+F283+F282+F281</f>
        <v>491888.82500000007</v>
      </c>
      <c r="G285" s="13">
        <f>G284+G283+G282+G281</f>
        <v>1967555.3000000003</v>
      </c>
    </row>
    <row r="286" spans="1:12">
      <c r="E286" s="24"/>
    </row>
    <row r="287" spans="1:12">
      <c r="B287" s="7" t="s">
        <v>26</v>
      </c>
      <c r="C287" s="11">
        <f>C282+C281</f>
        <v>16.84</v>
      </c>
      <c r="D287" s="11">
        <f>D282+D281</f>
        <v>42.82</v>
      </c>
      <c r="E287" s="12">
        <v>19202</v>
      </c>
      <c r="F287" s="13">
        <f>F282+F281</f>
        <v>205557.40999999997</v>
      </c>
      <c r="G287" s="13">
        <f>G282+G281</f>
        <v>822229.6399999999</v>
      </c>
    </row>
    <row r="288" spans="1:12">
      <c r="B288" s="7" t="s">
        <v>27</v>
      </c>
      <c r="C288" s="11">
        <f>C284+C283</f>
        <v>51.07</v>
      </c>
      <c r="D288" s="11">
        <f>D284+D283</f>
        <v>101.58999999999999</v>
      </c>
      <c r="E288" s="12">
        <v>11274</v>
      </c>
      <c r="F288" s="13">
        <f>F284+F283</f>
        <v>286331.41500000004</v>
      </c>
      <c r="G288" s="13">
        <f>G284+G283</f>
        <v>1145325.6600000001</v>
      </c>
    </row>
    <row r="289" spans="1:12">
      <c r="B289" s="7" t="s">
        <v>24</v>
      </c>
      <c r="C289" s="11">
        <f>C288+C287</f>
        <v>67.91</v>
      </c>
      <c r="D289" s="11">
        <f>D288+D287</f>
        <v>144.41</v>
      </c>
      <c r="E289" s="14"/>
      <c r="F289" s="13">
        <f>F288+F287</f>
        <v>491888.82500000001</v>
      </c>
      <c r="G289" s="13">
        <f>G288+G287</f>
        <v>1967555.3</v>
      </c>
      <c r="L289" s="13"/>
    </row>
    <row r="291" spans="1:12">
      <c r="A291" s="7" t="s">
        <v>53</v>
      </c>
    </row>
    <row r="293" spans="1:12">
      <c r="B293" s="7" t="s">
        <v>18</v>
      </c>
      <c r="C293" s="11">
        <v>9.48</v>
      </c>
      <c r="D293" s="11">
        <v>27.71</v>
      </c>
      <c r="E293" s="12">
        <v>19202</v>
      </c>
      <c r="F293" s="13">
        <f>G293/4</f>
        <v>133021.85500000001</v>
      </c>
      <c r="G293" s="13">
        <f>D293*E293</f>
        <v>532087.42000000004</v>
      </c>
    </row>
    <row r="294" spans="1:12">
      <c r="B294" s="7" t="s">
        <v>20</v>
      </c>
      <c r="C294" s="11">
        <v>9.09</v>
      </c>
      <c r="D294" s="11">
        <v>18.18</v>
      </c>
      <c r="E294" s="12">
        <v>19202</v>
      </c>
      <c r="F294" s="13">
        <f>G294/4</f>
        <v>87273.09</v>
      </c>
      <c r="G294" s="13">
        <f>D294*E294</f>
        <v>349092.36</v>
      </c>
    </row>
    <row r="295" spans="1:12">
      <c r="B295" s="7" t="s">
        <v>22</v>
      </c>
      <c r="C295" s="11">
        <v>3.75</v>
      </c>
      <c r="D295" s="11">
        <v>7.06</v>
      </c>
      <c r="E295" s="12">
        <v>11274</v>
      </c>
      <c r="F295" s="13">
        <f>G295/4</f>
        <v>19898.61</v>
      </c>
      <c r="G295" s="13">
        <f>D295*E295</f>
        <v>79594.44</v>
      </c>
    </row>
    <row r="296" spans="1:12">
      <c r="B296" s="7" t="s">
        <v>23</v>
      </c>
      <c r="C296" s="11">
        <v>51.96</v>
      </c>
      <c r="D296" s="11">
        <v>104.31</v>
      </c>
      <c r="E296" s="12">
        <v>11274</v>
      </c>
      <c r="F296" s="13">
        <f>G296/4</f>
        <v>293997.73499999999</v>
      </c>
      <c r="G296" s="13">
        <f>D296*E296</f>
        <v>1175990.94</v>
      </c>
    </row>
    <row r="297" spans="1:12">
      <c r="B297" s="7" t="s">
        <v>24</v>
      </c>
      <c r="C297" s="11">
        <f>C296+C295+C294+C293</f>
        <v>74.28</v>
      </c>
      <c r="D297" s="11">
        <f>D296+D295+D294+D293</f>
        <v>157.26000000000002</v>
      </c>
      <c r="E297" s="14"/>
      <c r="F297" s="13">
        <f>F296+F295+F294+F293</f>
        <v>534191.28999999992</v>
      </c>
      <c r="G297" s="13">
        <f>G296+G295+G294+G293</f>
        <v>2136765.1599999997</v>
      </c>
    </row>
    <row r="298" spans="1:12">
      <c r="E298" s="24"/>
    </row>
    <row r="299" spans="1:12">
      <c r="B299" s="7" t="s">
        <v>26</v>
      </c>
      <c r="C299" s="11">
        <f>C294+C293</f>
        <v>18.57</v>
      </c>
      <c r="D299" s="11">
        <f>D294+D293</f>
        <v>45.89</v>
      </c>
      <c r="E299" s="12">
        <v>19202</v>
      </c>
      <c r="F299" s="13">
        <f>F294+F293</f>
        <v>220294.94500000001</v>
      </c>
      <c r="G299" s="13">
        <f>G294+G293</f>
        <v>881179.78</v>
      </c>
    </row>
    <row r="300" spans="1:12">
      <c r="B300" s="7" t="s">
        <v>27</v>
      </c>
      <c r="C300" s="11">
        <f>C296+C295</f>
        <v>55.71</v>
      </c>
      <c r="D300" s="11">
        <f>D296+D295</f>
        <v>111.37</v>
      </c>
      <c r="E300" s="12">
        <v>11274</v>
      </c>
      <c r="F300" s="13">
        <f>F296+F295</f>
        <v>313896.34499999997</v>
      </c>
      <c r="G300" s="13">
        <f>G296+G295</f>
        <v>1255585.3799999999</v>
      </c>
    </row>
    <row r="301" spans="1:12">
      <c r="B301" s="7" t="s">
        <v>24</v>
      </c>
      <c r="C301" s="11">
        <f>C300+C299</f>
        <v>74.28</v>
      </c>
      <c r="D301" s="11">
        <f>D300+D299</f>
        <v>157.26</v>
      </c>
      <c r="E301" s="14"/>
      <c r="F301" s="13">
        <f>F300+F299</f>
        <v>534191.29</v>
      </c>
      <c r="G301" s="13">
        <f>G300+G299</f>
        <v>2136765.16</v>
      </c>
      <c r="L301" s="13"/>
    </row>
    <row r="303" spans="1:12">
      <c r="A303" s="7" t="s">
        <v>54</v>
      </c>
    </row>
    <row r="305" spans="1:12">
      <c r="B305" s="7" t="s">
        <v>18</v>
      </c>
      <c r="C305" s="11">
        <v>28.09</v>
      </c>
      <c r="D305" s="11">
        <v>105.06</v>
      </c>
      <c r="E305" s="12">
        <v>19202</v>
      </c>
      <c r="F305" s="13">
        <f>G305/4</f>
        <v>504340.53</v>
      </c>
      <c r="G305" s="13">
        <f>D305*E305</f>
        <v>2017362.12</v>
      </c>
    </row>
    <row r="306" spans="1:12">
      <c r="B306" s="7" t="s">
        <v>20</v>
      </c>
      <c r="C306" s="11">
        <v>46.02</v>
      </c>
      <c r="D306" s="11">
        <v>115.37</v>
      </c>
      <c r="E306" s="12">
        <v>19202</v>
      </c>
      <c r="F306" s="13">
        <f>G306/4</f>
        <v>553833.68500000006</v>
      </c>
      <c r="G306" s="13">
        <f>D306*E306</f>
        <v>2215334.7400000002</v>
      </c>
    </row>
    <row r="307" spans="1:12">
      <c r="B307" s="7" t="s">
        <v>22</v>
      </c>
      <c r="C307" s="11">
        <v>28.69</v>
      </c>
      <c r="D307" s="11">
        <v>67.260000000000005</v>
      </c>
      <c r="E307" s="12">
        <v>11274</v>
      </c>
      <c r="F307" s="13">
        <f>G307/4</f>
        <v>189572.31000000003</v>
      </c>
      <c r="G307" s="13">
        <f>D307*E307</f>
        <v>758289.24000000011</v>
      </c>
    </row>
    <row r="308" spans="1:12">
      <c r="B308" s="7" t="s">
        <v>23</v>
      </c>
      <c r="C308" s="11">
        <v>387.68</v>
      </c>
      <c r="D308" s="11">
        <v>779.74</v>
      </c>
      <c r="E308" s="12">
        <v>11274</v>
      </c>
      <c r="F308" s="13">
        <f>G308/4</f>
        <v>2197697.19</v>
      </c>
      <c r="G308" s="13">
        <f>D308*E308</f>
        <v>8790788.7599999998</v>
      </c>
    </row>
    <row r="309" spans="1:12">
      <c r="B309" s="7" t="s">
        <v>24</v>
      </c>
      <c r="C309" s="11">
        <f>C308+C307+C306+C305</f>
        <v>490.47999999999996</v>
      </c>
      <c r="D309" s="11">
        <f>D308+D307+D306+D305</f>
        <v>1067.43</v>
      </c>
      <c r="E309" s="14"/>
      <c r="F309" s="13">
        <f>F308+F307+F306+F305</f>
        <v>3445443.7149999999</v>
      </c>
      <c r="G309" s="13">
        <f>G308+G307+G306+G305</f>
        <v>13781774.859999999</v>
      </c>
    </row>
    <row r="310" spans="1:12">
      <c r="E310" s="24"/>
    </row>
    <row r="311" spans="1:12">
      <c r="B311" s="7" t="s">
        <v>26</v>
      </c>
      <c r="C311" s="11">
        <f>C306+C305</f>
        <v>74.11</v>
      </c>
      <c r="D311" s="11">
        <f>D306+D305</f>
        <v>220.43</v>
      </c>
      <c r="E311" s="12">
        <v>19202</v>
      </c>
      <c r="F311" s="13">
        <f>F306+F305</f>
        <v>1058174.2150000001</v>
      </c>
      <c r="G311" s="13">
        <f>G306+G305</f>
        <v>4232696.8600000003</v>
      </c>
    </row>
    <row r="312" spans="1:12">
      <c r="B312" s="7" t="s">
        <v>27</v>
      </c>
      <c r="C312" s="11">
        <f>C308+C307</f>
        <v>416.37</v>
      </c>
      <c r="D312" s="11">
        <f>D308+D307</f>
        <v>847</v>
      </c>
      <c r="E312" s="12">
        <v>11274</v>
      </c>
      <c r="F312" s="13">
        <f>F308+F307</f>
        <v>2387269.5</v>
      </c>
      <c r="G312" s="13">
        <f>G308+G307</f>
        <v>9549078</v>
      </c>
    </row>
    <row r="313" spans="1:12">
      <c r="B313" s="7" t="s">
        <v>24</v>
      </c>
      <c r="C313" s="11">
        <f>C312+C311</f>
        <v>490.48</v>
      </c>
      <c r="D313" s="11">
        <f>D312+D311</f>
        <v>1067.43</v>
      </c>
      <c r="E313" s="14"/>
      <c r="F313" s="13">
        <f>F312+F311</f>
        <v>3445443.7149999999</v>
      </c>
      <c r="G313" s="13">
        <f>G312+G311</f>
        <v>13781774.859999999</v>
      </c>
      <c r="L313" s="13"/>
    </row>
    <row r="315" spans="1:12">
      <c r="A315" s="7" t="s">
        <v>54</v>
      </c>
    </row>
    <row r="316" spans="1:12">
      <c r="A316" t="s">
        <v>146</v>
      </c>
    </row>
    <row r="317" spans="1:12">
      <c r="B317" s="7" t="s">
        <v>18</v>
      </c>
      <c r="C317" s="11">
        <v>0</v>
      </c>
      <c r="D317" s="11">
        <v>0</v>
      </c>
      <c r="E317" s="12">
        <v>18684</v>
      </c>
      <c r="F317" s="13">
        <f>G317/4</f>
        <v>0</v>
      </c>
      <c r="G317" s="13">
        <f>D317*E317</f>
        <v>0</v>
      </c>
    </row>
    <row r="318" spans="1:12">
      <c r="B318" s="7" t="s">
        <v>20</v>
      </c>
      <c r="C318" s="11">
        <v>0.03</v>
      </c>
      <c r="D318" s="11">
        <v>0.06</v>
      </c>
      <c r="E318" s="12">
        <v>18684</v>
      </c>
      <c r="F318" s="13">
        <f>G318/4</f>
        <v>280.26</v>
      </c>
      <c r="G318" s="13">
        <f>D318*E318</f>
        <v>1121.04</v>
      </c>
    </row>
    <row r="319" spans="1:12">
      <c r="B319" s="7" t="s">
        <v>22</v>
      </c>
      <c r="C319" s="11">
        <v>2.1</v>
      </c>
      <c r="D319" s="11">
        <v>4.01</v>
      </c>
      <c r="E319" s="12">
        <v>10970</v>
      </c>
      <c r="F319" s="13">
        <f>G319/4</f>
        <v>10997.424999999999</v>
      </c>
      <c r="G319" s="13">
        <f>D319*E319</f>
        <v>43989.7</v>
      </c>
    </row>
    <row r="320" spans="1:12">
      <c r="B320" s="7" t="s">
        <v>23</v>
      </c>
      <c r="C320" s="11">
        <v>32.69</v>
      </c>
      <c r="D320" s="11">
        <v>64.989999999999995</v>
      </c>
      <c r="E320" s="12">
        <v>10970</v>
      </c>
      <c r="F320" s="13">
        <f>G320/4</f>
        <v>178235.07499999998</v>
      </c>
      <c r="G320" s="13">
        <f>D320*E320</f>
        <v>712940.29999999993</v>
      </c>
    </row>
    <row r="321" spans="1:7">
      <c r="B321" s="7" t="s">
        <v>24</v>
      </c>
      <c r="C321" s="11">
        <f>C320+C319+C318+C317</f>
        <v>34.82</v>
      </c>
      <c r="D321" s="11">
        <f>D320+D319+D318+D317</f>
        <v>69.06</v>
      </c>
      <c r="E321" s="14"/>
      <c r="F321" s="13">
        <f>F320+F319+F318+F317</f>
        <v>189512.75999999998</v>
      </c>
      <c r="G321" s="13">
        <f>G320+G319+G318+G317</f>
        <v>758051.03999999992</v>
      </c>
    </row>
    <row r="322" spans="1:7">
      <c r="E322" s="24"/>
    </row>
    <row r="323" spans="1:7">
      <c r="B323" s="7" t="s">
        <v>26</v>
      </c>
      <c r="C323" s="11">
        <f>C318+C317</f>
        <v>0.03</v>
      </c>
      <c r="D323" s="11">
        <f>D318+D317</f>
        <v>0.06</v>
      </c>
      <c r="E323" s="12">
        <v>18684</v>
      </c>
      <c r="F323" s="13">
        <f>F318+F317</f>
        <v>280.26</v>
      </c>
      <c r="G323" s="13">
        <f>G318+G317</f>
        <v>1121.04</v>
      </c>
    </row>
    <row r="324" spans="1:7">
      <c r="B324" s="7" t="s">
        <v>27</v>
      </c>
      <c r="C324" s="11">
        <f>C320+C319</f>
        <v>34.79</v>
      </c>
      <c r="D324" s="11">
        <f>D320+D319</f>
        <v>69</v>
      </c>
      <c r="E324" s="12">
        <v>10970</v>
      </c>
      <c r="F324" s="13">
        <f>F320+F319</f>
        <v>189232.49999999997</v>
      </c>
      <c r="G324" s="13">
        <f>G320+G319</f>
        <v>756929.99999999988</v>
      </c>
    </row>
    <row r="325" spans="1:7">
      <c r="B325" s="7" t="s">
        <v>24</v>
      </c>
      <c r="C325" s="11">
        <f>C324+C323</f>
        <v>34.82</v>
      </c>
      <c r="D325" s="11">
        <f>D324+D323</f>
        <v>69.06</v>
      </c>
      <c r="E325" s="14"/>
      <c r="F325" s="13">
        <f>F324+F323</f>
        <v>189512.75999999998</v>
      </c>
      <c r="G325" s="13">
        <f>G324+G323</f>
        <v>758051.03999999992</v>
      </c>
    </row>
    <row r="327" spans="1:7">
      <c r="A327" s="7" t="s">
        <v>55</v>
      </c>
    </row>
    <row r="329" spans="1:7">
      <c r="B329" s="7" t="s">
        <v>18</v>
      </c>
      <c r="C329" s="11">
        <v>0</v>
      </c>
      <c r="D329" s="11">
        <v>0</v>
      </c>
      <c r="E329" s="12">
        <v>19202</v>
      </c>
      <c r="F329" s="13">
        <f>G329/4</f>
        <v>0</v>
      </c>
      <c r="G329" s="13">
        <f>D329*E329</f>
        <v>0</v>
      </c>
    </row>
    <row r="330" spans="1:7">
      <c r="B330" s="7" t="s">
        <v>20</v>
      </c>
      <c r="C330" s="11">
        <v>10.130000000000001</v>
      </c>
      <c r="D330" s="11">
        <v>28.75</v>
      </c>
      <c r="E330" s="12">
        <v>19202</v>
      </c>
      <c r="F330" s="13">
        <f>G330/4</f>
        <v>138014.375</v>
      </c>
      <c r="G330" s="13">
        <f>D330*E330</f>
        <v>552057.5</v>
      </c>
    </row>
    <row r="331" spans="1:7">
      <c r="B331" s="7" t="s">
        <v>22</v>
      </c>
      <c r="C331" s="11">
        <v>3.47</v>
      </c>
      <c r="D331" s="11">
        <v>6.94</v>
      </c>
      <c r="E331" s="12">
        <v>11274</v>
      </c>
      <c r="F331" s="13">
        <f>G331/4</f>
        <v>19560.39</v>
      </c>
      <c r="G331" s="13">
        <f>D331*E331</f>
        <v>78241.56</v>
      </c>
    </row>
    <row r="332" spans="1:7">
      <c r="B332" s="7" t="s">
        <v>23</v>
      </c>
      <c r="C332" s="11">
        <v>29.02</v>
      </c>
      <c r="D332" s="11">
        <v>57.95</v>
      </c>
      <c r="E332" s="12">
        <v>11274</v>
      </c>
      <c r="F332" s="13">
        <f>G332/4</f>
        <v>163332.07500000001</v>
      </c>
      <c r="G332" s="13">
        <f>D332*E332</f>
        <v>653328.30000000005</v>
      </c>
    </row>
    <row r="333" spans="1:7">
      <c r="B333" s="7" t="s">
        <v>24</v>
      </c>
      <c r="C333" s="11">
        <f>C332+C331+C330+C329</f>
        <v>42.620000000000005</v>
      </c>
      <c r="D333" s="11">
        <f>D332+D331+D330+D329</f>
        <v>93.64</v>
      </c>
      <c r="E333" s="14"/>
      <c r="F333" s="13">
        <f>F332+F331+F330+F329</f>
        <v>320906.84000000003</v>
      </c>
      <c r="G333" s="13">
        <f>G332+G331+G330+G329</f>
        <v>1283627.3600000001</v>
      </c>
    </row>
    <row r="334" spans="1:7">
      <c r="E334" s="24"/>
    </row>
    <row r="335" spans="1:7">
      <c r="B335" s="7" t="s">
        <v>26</v>
      </c>
      <c r="C335" s="11">
        <f>C330+C329</f>
        <v>10.130000000000001</v>
      </c>
      <c r="D335" s="11">
        <f>D330+D329</f>
        <v>28.75</v>
      </c>
      <c r="E335" s="12">
        <v>19202</v>
      </c>
      <c r="F335" s="13">
        <f>F330+F329</f>
        <v>138014.375</v>
      </c>
      <c r="G335" s="13">
        <f>G330+G329</f>
        <v>552057.5</v>
      </c>
    </row>
    <row r="336" spans="1:7">
      <c r="B336" s="7" t="s">
        <v>27</v>
      </c>
      <c r="C336" s="11">
        <f>C332+C331</f>
        <v>32.49</v>
      </c>
      <c r="D336" s="11">
        <f>D332+D331</f>
        <v>64.89</v>
      </c>
      <c r="E336" s="12">
        <v>11274</v>
      </c>
      <c r="F336" s="13">
        <f>F332+F331</f>
        <v>182892.46500000003</v>
      </c>
      <c r="G336" s="13">
        <f>G332+G331</f>
        <v>731569.8600000001</v>
      </c>
    </row>
    <row r="337" spans="1:12">
      <c r="B337" s="7" t="s">
        <v>24</v>
      </c>
      <c r="C337" s="11">
        <f>C336+C335</f>
        <v>42.620000000000005</v>
      </c>
      <c r="D337" s="11">
        <f>D336+D335</f>
        <v>93.64</v>
      </c>
      <c r="E337" s="14"/>
      <c r="F337" s="13">
        <f>F336+F335</f>
        <v>320906.84000000003</v>
      </c>
      <c r="G337" s="13">
        <f>G336+G335</f>
        <v>1283627.3600000001</v>
      </c>
      <c r="L337" s="13"/>
    </row>
    <row r="339" spans="1:12">
      <c r="A339" s="7" t="s">
        <v>56</v>
      </c>
    </row>
    <row r="341" spans="1:12">
      <c r="B341" s="7" t="s">
        <v>18</v>
      </c>
      <c r="C341" s="11">
        <v>11.6</v>
      </c>
      <c r="D341" s="11">
        <v>37.950000000000003</v>
      </c>
      <c r="E341" s="12">
        <v>19202</v>
      </c>
      <c r="F341" s="13">
        <f>G341/4</f>
        <v>182178.97500000001</v>
      </c>
      <c r="G341" s="13">
        <f>D341*E341</f>
        <v>728715.9</v>
      </c>
    </row>
    <row r="342" spans="1:12">
      <c r="B342" s="7" t="s">
        <v>20</v>
      </c>
      <c r="C342" s="11">
        <v>8.91</v>
      </c>
      <c r="D342" s="11">
        <v>25.76</v>
      </c>
      <c r="E342" s="12">
        <v>19202</v>
      </c>
      <c r="F342" s="13">
        <f>G342/4</f>
        <v>123660.88</v>
      </c>
      <c r="G342" s="13">
        <f>D342*E342</f>
        <v>494643.52</v>
      </c>
    </row>
    <row r="343" spans="1:12">
      <c r="B343" s="7" t="s">
        <v>22</v>
      </c>
      <c r="C343" s="11">
        <v>10.08</v>
      </c>
      <c r="D343" s="11">
        <v>20.399999999999999</v>
      </c>
      <c r="E343" s="12">
        <v>11274</v>
      </c>
      <c r="F343" s="13">
        <f>G343/4</f>
        <v>57497.399999999994</v>
      </c>
      <c r="G343" s="13">
        <f>D343*E343</f>
        <v>229989.59999999998</v>
      </c>
    </row>
    <row r="344" spans="1:12">
      <c r="B344" s="7" t="s">
        <v>23</v>
      </c>
      <c r="C344" s="11">
        <v>105.75</v>
      </c>
      <c r="D344" s="11">
        <v>209.63</v>
      </c>
      <c r="E344" s="12">
        <v>11274</v>
      </c>
      <c r="F344" s="13">
        <f>G344/4</f>
        <v>590842.15500000003</v>
      </c>
      <c r="G344" s="13">
        <f>D344*E344</f>
        <v>2363368.62</v>
      </c>
    </row>
    <row r="345" spans="1:12">
      <c r="B345" s="7" t="s">
        <v>24</v>
      </c>
      <c r="C345" s="11">
        <f>C344+C343+C342+C341</f>
        <v>136.34</v>
      </c>
      <c r="D345" s="11">
        <f>D344+D343+D342+D341</f>
        <v>293.74</v>
      </c>
      <c r="E345" s="14"/>
      <c r="F345" s="13">
        <f>F344+F343+F342+F341</f>
        <v>954179.41</v>
      </c>
      <c r="G345" s="13">
        <f>G344+G343+G342+G341</f>
        <v>3816717.64</v>
      </c>
    </row>
    <row r="346" spans="1:12">
      <c r="E346" s="24"/>
    </row>
    <row r="347" spans="1:12">
      <c r="B347" s="7" t="s">
        <v>26</v>
      </c>
      <c r="C347" s="11">
        <f>C342+C341</f>
        <v>20.509999999999998</v>
      </c>
      <c r="D347" s="11">
        <f>D342+D341</f>
        <v>63.710000000000008</v>
      </c>
      <c r="E347" s="12">
        <v>19202</v>
      </c>
      <c r="F347" s="13">
        <f>F342+F341</f>
        <v>305839.85499999998</v>
      </c>
      <c r="G347" s="13">
        <f>G342+G341</f>
        <v>1223359.42</v>
      </c>
    </row>
    <row r="348" spans="1:12">
      <c r="B348" s="7" t="s">
        <v>27</v>
      </c>
      <c r="C348" s="11">
        <f>C344+C343</f>
        <v>115.83</v>
      </c>
      <c r="D348" s="11">
        <f>D344+D343</f>
        <v>230.03</v>
      </c>
      <c r="E348" s="12">
        <v>11274</v>
      </c>
      <c r="F348" s="13">
        <f>F344+F343</f>
        <v>648339.55500000005</v>
      </c>
      <c r="G348" s="13">
        <f>G344+G343</f>
        <v>2593358.2200000002</v>
      </c>
    </row>
    <row r="349" spans="1:12">
      <c r="B349" s="7" t="s">
        <v>24</v>
      </c>
      <c r="C349" s="11">
        <f>C348+C347</f>
        <v>136.34</v>
      </c>
      <c r="D349" s="11">
        <f>D348+D347</f>
        <v>293.74</v>
      </c>
      <c r="E349" s="14"/>
      <c r="F349" s="13">
        <f>F348+F347</f>
        <v>954179.41</v>
      </c>
      <c r="G349" s="13">
        <f>G348+G347</f>
        <v>3816717.64</v>
      </c>
      <c r="L349" s="13"/>
    </row>
    <row r="351" spans="1:12">
      <c r="A351" s="7" t="s">
        <v>57</v>
      </c>
    </row>
    <row r="353" spans="1:12">
      <c r="B353" s="7" t="s">
        <v>18</v>
      </c>
      <c r="C353" s="11">
        <v>0</v>
      </c>
      <c r="D353" s="11">
        <v>0</v>
      </c>
      <c r="E353" s="12">
        <v>19202</v>
      </c>
      <c r="F353" s="13">
        <f>G353/4</f>
        <v>0</v>
      </c>
      <c r="G353" s="13">
        <f>D353*E353</f>
        <v>0</v>
      </c>
    </row>
    <row r="354" spans="1:12">
      <c r="B354" s="7" t="s">
        <v>20</v>
      </c>
      <c r="C354" s="11">
        <v>3.65</v>
      </c>
      <c r="D354" s="11">
        <v>13.02</v>
      </c>
      <c r="E354" s="12">
        <v>19202</v>
      </c>
      <c r="F354" s="13">
        <f>G354/4</f>
        <v>62502.509999999995</v>
      </c>
      <c r="G354" s="13">
        <f>D354*E354</f>
        <v>250010.03999999998</v>
      </c>
    </row>
    <row r="355" spans="1:12">
      <c r="B355" s="7" t="s">
        <v>22</v>
      </c>
      <c r="C355" s="11">
        <v>3.11</v>
      </c>
      <c r="D355" s="11">
        <v>8.6</v>
      </c>
      <c r="E355" s="12">
        <v>11274</v>
      </c>
      <c r="F355" s="13">
        <f>G355/4</f>
        <v>24239.1</v>
      </c>
      <c r="G355" s="13">
        <f>D355*E355</f>
        <v>96956.4</v>
      </c>
    </row>
    <row r="356" spans="1:12">
      <c r="B356" s="7" t="s">
        <v>23</v>
      </c>
      <c r="C356" s="11">
        <v>33.31</v>
      </c>
      <c r="D356" s="11">
        <v>66.319999999999993</v>
      </c>
      <c r="E356" s="12">
        <v>11274</v>
      </c>
      <c r="F356" s="13">
        <f>G356/4</f>
        <v>186922.91999999998</v>
      </c>
      <c r="G356" s="13">
        <f>D356*E356</f>
        <v>747691.67999999993</v>
      </c>
    </row>
    <row r="357" spans="1:12">
      <c r="B357" s="7" t="s">
        <v>24</v>
      </c>
      <c r="C357" s="11">
        <f>C356+C355+C354+C353</f>
        <v>40.07</v>
      </c>
      <c r="D357" s="11">
        <f>D356+D355+D354+D353</f>
        <v>87.939999999999984</v>
      </c>
      <c r="E357" s="14"/>
      <c r="F357" s="13">
        <f>F356+F355+F354+F353</f>
        <v>273664.52999999997</v>
      </c>
      <c r="G357" s="13">
        <f>G356+G355+G354+G353</f>
        <v>1094658.1199999999</v>
      </c>
    </row>
    <row r="358" spans="1:12">
      <c r="E358" s="24"/>
    </row>
    <row r="359" spans="1:12">
      <c r="B359" s="7" t="s">
        <v>26</v>
      </c>
      <c r="C359" s="11">
        <f>C354+C353</f>
        <v>3.65</v>
      </c>
      <c r="D359" s="11">
        <f>D354+D353</f>
        <v>13.02</v>
      </c>
      <c r="E359" s="12">
        <v>19202</v>
      </c>
      <c r="F359" s="13">
        <f>F354+F353</f>
        <v>62502.509999999995</v>
      </c>
      <c r="G359" s="13">
        <f>G354+G353</f>
        <v>250010.03999999998</v>
      </c>
    </row>
    <row r="360" spans="1:12">
      <c r="B360" s="7" t="s">
        <v>27</v>
      </c>
      <c r="C360" s="11">
        <f>C356+C355</f>
        <v>36.42</v>
      </c>
      <c r="D360" s="11">
        <f>D356+D355</f>
        <v>74.919999999999987</v>
      </c>
      <c r="E360" s="12">
        <v>11274</v>
      </c>
      <c r="F360" s="13">
        <f>F356+F355</f>
        <v>211162.02</v>
      </c>
      <c r="G360" s="13">
        <f>G356+G355</f>
        <v>844648.08</v>
      </c>
    </row>
    <row r="361" spans="1:12">
      <c r="B361" s="7" t="s">
        <v>24</v>
      </c>
      <c r="C361" s="11">
        <f>C360+C359</f>
        <v>40.07</v>
      </c>
      <c r="D361" s="11">
        <f>D360+D359</f>
        <v>87.939999999999984</v>
      </c>
      <c r="E361" s="14"/>
      <c r="F361" s="13">
        <f>F360+F359</f>
        <v>273664.52999999997</v>
      </c>
      <c r="G361" s="13">
        <f>G360+G359</f>
        <v>1094658.1199999999</v>
      </c>
      <c r="L361" s="13"/>
    </row>
    <row r="363" spans="1:12">
      <c r="A363" s="7" t="s">
        <v>58</v>
      </c>
    </row>
    <row r="365" spans="1:12">
      <c r="B365" s="7" t="s">
        <v>18</v>
      </c>
      <c r="C365" s="11">
        <f t="shared" ref="C365:D368" si="0">SUM(C196,C208,C220,C233,C245,C257,C269,C281,C293,C305,C329,C341,C353)</f>
        <v>84.06</v>
      </c>
      <c r="D365" s="11">
        <f t="shared" si="0"/>
        <v>279.76</v>
      </c>
      <c r="E365" s="12">
        <v>19202</v>
      </c>
      <c r="F365" s="13">
        <f>G365/4</f>
        <v>1342987.88</v>
      </c>
      <c r="G365" s="13">
        <f>D365*E365</f>
        <v>5371951.5199999996</v>
      </c>
    </row>
    <row r="366" spans="1:12">
      <c r="B366" s="7" t="s">
        <v>20</v>
      </c>
      <c r="C366" s="11">
        <f t="shared" si="0"/>
        <v>136.47</v>
      </c>
      <c r="D366" s="11">
        <f t="shared" si="0"/>
        <v>358.81999999999994</v>
      </c>
      <c r="E366" s="12">
        <v>19202</v>
      </c>
      <c r="F366" s="13">
        <f>G366/4</f>
        <v>1722795.6699999997</v>
      </c>
      <c r="G366" s="13">
        <f>D366*E366+G318</f>
        <v>6891182.6799999988</v>
      </c>
    </row>
    <row r="367" spans="1:12">
      <c r="B367" s="7" t="s">
        <v>22</v>
      </c>
      <c r="C367" s="11">
        <f t="shared" si="0"/>
        <v>90.63</v>
      </c>
      <c r="D367" s="11">
        <f t="shared" si="0"/>
        <v>194.44</v>
      </c>
      <c r="E367" s="12">
        <v>11274</v>
      </c>
      <c r="F367" s="13">
        <f>G367/4</f>
        <v>559026.56500000006</v>
      </c>
      <c r="G367" s="13">
        <f>D367*E367+G319</f>
        <v>2236106.2600000002</v>
      </c>
    </row>
    <row r="368" spans="1:12">
      <c r="B368" s="7" t="s">
        <v>23</v>
      </c>
      <c r="C368" s="11">
        <f t="shared" si="0"/>
        <v>1017.49</v>
      </c>
      <c r="D368" s="11">
        <f t="shared" si="0"/>
        <v>2034.8300000000002</v>
      </c>
      <c r="E368" s="12">
        <v>11274</v>
      </c>
      <c r="F368" s="13">
        <f>G368/4</f>
        <v>5913403.4300000006</v>
      </c>
      <c r="G368" s="13">
        <f>D368*E368+G320</f>
        <v>23653613.720000003</v>
      </c>
    </row>
    <row r="369" spans="1:12">
      <c r="B369" s="7" t="s">
        <v>24</v>
      </c>
      <c r="C369" s="11">
        <f>SUM(C365:C368)</f>
        <v>1328.65</v>
      </c>
      <c r="D369" s="11">
        <f>SUM(D365:D368)</f>
        <v>2867.8500000000004</v>
      </c>
      <c r="E369" s="14"/>
      <c r="F369" s="13">
        <f>F368+F367+F366+F365</f>
        <v>9538213.5450000018</v>
      </c>
      <c r="G369" s="13">
        <f>G368+G367+G366+G365</f>
        <v>38152854.180000007</v>
      </c>
    </row>
    <row r="370" spans="1:12">
      <c r="E370" s="24"/>
    </row>
    <row r="371" spans="1:12">
      <c r="B371" s="7" t="s">
        <v>26</v>
      </c>
      <c r="C371" s="11">
        <f>SUM(C365:C366)</f>
        <v>220.53</v>
      </c>
      <c r="D371" s="11">
        <f>SUM(D365:D366)</f>
        <v>638.57999999999993</v>
      </c>
      <c r="E371" s="12">
        <v>19202</v>
      </c>
      <c r="F371" s="13">
        <f>F366+F365</f>
        <v>3065783.55</v>
      </c>
      <c r="G371" s="13">
        <f>G366+G365</f>
        <v>12263134.199999999</v>
      </c>
    </row>
    <row r="372" spans="1:12">
      <c r="B372" s="7" t="s">
        <v>27</v>
      </c>
      <c r="C372" s="11">
        <f>SUM(C367:C368)</f>
        <v>1108.1199999999999</v>
      </c>
      <c r="D372" s="11">
        <f>SUM(D367:D368)</f>
        <v>2229.27</v>
      </c>
      <c r="E372" s="12">
        <v>11274</v>
      </c>
      <c r="F372" s="13">
        <f>F368+F367</f>
        <v>6472429.995000001</v>
      </c>
      <c r="G372" s="13">
        <f>G368+G367</f>
        <v>25889719.980000004</v>
      </c>
    </row>
    <row r="373" spans="1:12">
      <c r="B373" s="7" t="s">
        <v>24</v>
      </c>
      <c r="C373" s="11">
        <f>SUM(C371:C372)</f>
        <v>1328.6499999999999</v>
      </c>
      <c r="D373" s="11">
        <f>SUM(D371:D372)</f>
        <v>2867.85</v>
      </c>
      <c r="E373" s="14"/>
      <c r="F373" s="13">
        <f>F372+F371</f>
        <v>9538213.5450000018</v>
      </c>
      <c r="G373" s="13">
        <f>G372+G371</f>
        <v>38152854.180000007</v>
      </c>
      <c r="L373" s="13"/>
    </row>
    <row r="375" spans="1:12">
      <c r="A375" s="7" t="s">
        <v>59</v>
      </c>
    </row>
    <row r="377" spans="1:12">
      <c r="A377" s="7" t="s">
        <v>60</v>
      </c>
    </row>
    <row r="379" spans="1:12">
      <c r="B379" s="7" t="s">
        <v>18</v>
      </c>
      <c r="C379" s="11">
        <v>0</v>
      </c>
      <c r="D379" s="11">
        <v>0</v>
      </c>
      <c r="E379" s="12">
        <v>19202</v>
      </c>
      <c r="F379" s="13">
        <f>G379/4</f>
        <v>0</v>
      </c>
      <c r="G379" s="13">
        <f>D379*E379</f>
        <v>0</v>
      </c>
    </row>
    <row r="380" spans="1:12">
      <c r="B380" s="7" t="s">
        <v>20</v>
      </c>
      <c r="C380" s="11">
        <v>2.31</v>
      </c>
      <c r="D380" s="11">
        <v>4.62</v>
      </c>
      <c r="E380" s="12">
        <v>19202</v>
      </c>
      <c r="F380" s="13">
        <f>G380/4</f>
        <v>22178.31</v>
      </c>
      <c r="G380" s="13">
        <f>D380*E380</f>
        <v>88713.24</v>
      </c>
    </row>
    <row r="381" spans="1:12">
      <c r="B381" s="7" t="s">
        <v>22</v>
      </c>
      <c r="C381" s="11">
        <v>4.3499999999999996</v>
      </c>
      <c r="D381" s="11">
        <v>8.6999999999999993</v>
      </c>
      <c r="E381" s="12">
        <v>11274</v>
      </c>
      <c r="F381" s="13">
        <f>G381/4</f>
        <v>24520.949999999997</v>
      </c>
      <c r="G381" s="13">
        <f>D381*E381</f>
        <v>98083.799999999988</v>
      </c>
    </row>
    <row r="382" spans="1:12">
      <c r="B382" s="7" t="s">
        <v>23</v>
      </c>
      <c r="C382" s="11">
        <v>19.399999999999999</v>
      </c>
      <c r="D382" s="11">
        <v>38.33</v>
      </c>
      <c r="E382" s="12">
        <v>11274</v>
      </c>
      <c r="F382" s="13">
        <f>G382/4</f>
        <v>108033.105</v>
      </c>
      <c r="G382" s="13">
        <f>D382*E382</f>
        <v>432132.42</v>
      </c>
    </row>
    <row r="383" spans="1:12">
      <c r="B383" s="7" t="s">
        <v>24</v>
      </c>
      <c r="C383" s="11">
        <f>C382+C381+C380+C379</f>
        <v>26.06</v>
      </c>
      <c r="D383" s="11">
        <f>D382+D381+D380+D379</f>
        <v>51.65</v>
      </c>
      <c r="E383" s="14"/>
      <c r="F383" s="13">
        <f>F382+F381+F380+F379</f>
        <v>154732.36499999999</v>
      </c>
      <c r="G383" s="13">
        <f>G382+G381+G380+G379</f>
        <v>618929.46</v>
      </c>
    </row>
    <row r="384" spans="1:12">
      <c r="E384" s="24"/>
    </row>
    <row r="385" spans="1:12">
      <c r="B385" s="7" t="s">
        <v>26</v>
      </c>
      <c r="C385" s="11">
        <f>C380+C379</f>
        <v>2.31</v>
      </c>
      <c r="D385" s="11">
        <f>D380+D379</f>
        <v>4.62</v>
      </c>
      <c r="E385" s="12">
        <v>19202</v>
      </c>
      <c r="F385" s="13">
        <f>F380+F379</f>
        <v>22178.31</v>
      </c>
      <c r="G385" s="13">
        <f>G380+G379</f>
        <v>88713.24</v>
      </c>
    </row>
    <row r="386" spans="1:12">
      <c r="B386" s="7" t="s">
        <v>27</v>
      </c>
      <c r="C386" s="11">
        <f>C382+C381</f>
        <v>23.75</v>
      </c>
      <c r="D386" s="11">
        <f>D382+D381</f>
        <v>47.03</v>
      </c>
      <c r="E386" s="12">
        <v>11274</v>
      </c>
      <c r="F386" s="13">
        <f>F382+F381</f>
        <v>132554.05499999999</v>
      </c>
      <c r="G386" s="13">
        <f>G382+G381</f>
        <v>530216.22</v>
      </c>
    </row>
    <row r="387" spans="1:12">
      <c r="B387" s="7" t="s">
        <v>24</v>
      </c>
      <c r="C387" s="11">
        <f>C386+C385</f>
        <v>26.06</v>
      </c>
      <c r="D387" s="11">
        <f>D386+D385</f>
        <v>51.65</v>
      </c>
      <c r="E387" s="14"/>
      <c r="F387" s="13">
        <f>F386+F385</f>
        <v>154732.36499999999</v>
      </c>
      <c r="G387" s="13">
        <f>G386+G385</f>
        <v>618929.46</v>
      </c>
      <c r="L387" s="13"/>
    </row>
    <row r="389" spans="1:12">
      <c r="A389" s="7" t="s">
        <v>61</v>
      </c>
    </row>
    <row r="391" spans="1:12">
      <c r="B391" s="7" t="s">
        <v>62</v>
      </c>
      <c r="C391" s="11">
        <v>30.2</v>
      </c>
      <c r="D391" s="11">
        <v>117.75</v>
      </c>
      <c r="E391" s="12">
        <v>19202</v>
      </c>
      <c r="F391" s="13">
        <f>G391/4</f>
        <v>565258.875</v>
      </c>
      <c r="G391" s="13">
        <f>D391*E391</f>
        <v>2261035.5</v>
      </c>
      <c r="H391" s="7" t="s">
        <v>0</v>
      </c>
    </row>
    <row r="392" spans="1:12">
      <c r="B392" s="7" t="s">
        <v>20</v>
      </c>
      <c r="C392" s="11">
        <v>35.57</v>
      </c>
      <c r="D392" s="11">
        <v>105.23</v>
      </c>
      <c r="E392" s="12">
        <v>19202</v>
      </c>
      <c r="F392" s="13">
        <f>G392/4</f>
        <v>505156.61499999999</v>
      </c>
      <c r="G392" s="13">
        <f>D392*E392</f>
        <v>2020626.46</v>
      </c>
    </row>
    <row r="393" spans="1:12">
      <c r="B393" s="7" t="s">
        <v>22</v>
      </c>
      <c r="C393" s="11">
        <v>31.19</v>
      </c>
      <c r="D393" s="11">
        <v>63.28</v>
      </c>
      <c r="E393" s="12">
        <v>11274</v>
      </c>
      <c r="F393" s="13">
        <f>G393/4</f>
        <v>178354.68</v>
      </c>
      <c r="G393" s="13">
        <f>D393*E393</f>
        <v>713418.72</v>
      </c>
    </row>
    <row r="394" spans="1:12">
      <c r="B394" s="7" t="s">
        <v>63</v>
      </c>
      <c r="C394" s="11">
        <v>222.01</v>
      </c>
      <c r="D394" s="11">
        <v>445.64</v>
      </c>
      <c r="E394" s="12">
        <v>11274</v>
      </c>
      <c r="F394" s="13">
        <f>G394/4</f>
        <v>1256036.3399999999</v>
      </c>
      <c r="G394" s="13">
        <f>D394*E394</f>
        <v>5024145.3599999994</v>
      </c>
      <c r="H394" s="7" t="s">
        <v>0</v>
      </c>
    </row>
    <row r="395" spans="1:12">
      <c r="B395" s="7" t="s">
        <v>24</v>
      </c>
      <c r="C395" s="11">
        <f>C394+C393+C392+C391</f>
        <v>318.96999999999997</v>
      </c>
      <c r="D395" s="11">
        <f>D394+D393+D392+D391</f>
        <v>731.9</v>
      </c>
      <c r="E395" s="14"/>
      <c r="F395" s="13">
        <f>F394+F393+F392+F391</f>
        <v>2504806.5099999998</v>
      </c>
      <c r="G395" s="13">
        <f>G394+G393+G392+G391</f>
        <v>10019226.039999999</v>
      </c>
    </row>
    <row r="396" spans="1:12">
      <c r="E396" s="24"/>
    </row>
    <row r="397" spans="1:12">
      <c r="B397" s="7" t="s">
        <v>26</v>
      </c>
      <c r="C397" s="11">
        <f>C392+C391</f>
        <v>65.77</v>
      </c>
      <c r="D397" s="11">
        <f>D392+D391</f>
        <v>222.98000000000002</v>
      </c>
      <c r="E397" s="12">
        <v>19202</v>
      </c>
      <c r="F397" s="13">
        <f>F392+F391</f>
        <v>1070415.49</v>
      </c>
      <c r="G397" s="13">
        <f>G392+G391</f>
        <v>4281661.96</v>
      </c>
    </row>
    <row r="398" spans="1:12">
      <c r="B398" s="7" t="s">
        <v>27</v>
      </c>
      <c r="C398" s="11">
        <f>C394+C393</f>
        <v>253.2</v>
      </c>
      <c r="D398" s="11">
        <f>D394+D393</f>
        <v>508.91999999999996</v>
      </c>
      <c r="E398" s="12">
        <v>11274</v>
      </c>
      <c r="F398" s="13">
        <f>F394+F393</f>
        <v>1434391.0199999998</v>
      </c>
      <c r="G398" s="13">
        <f>G394+G393</f>
        <v>5737564.0799999991</v>
      </c>
    </row>
    <row r="399" spans="1:12">
      <c r="B399" s="7" t="s">
        <v>24</v>
      </c>
      <c r="C399" s="11">
        <f>C398+C397</f>
        <v>318.96999999999997</v>
      </c>
      <c r="D399" s="11">
        <f>D398+D397</f>
        <v>731.9</v>
      </c>
      <c r="E399" s="14"/>
      <c r="F399" s="13">
        <f>F398+F397</f>
        <v>2504806.5099999998</v>
      </c>
      <c r="G399" s="13">
        <f>G398+G397</f>
        <v>10019226.039999999</v>
      </c>
      <c r="L399" s="13"/>
    </row>
    <row r="401" spans="1:12">
      <c r="A401" s="7" t="s">
        <v>64</v>
      </c>
    </row>
    <row r="403" spans="1:12">
      <c r="B403" s="7" t="s">
        <v>18</v>
      </c>
      <c r="C403" s="11">
        <v>3.74</v>
      </c>
      <c r="D403" s="11">
        <v>11.02</v>
      </c>
      <c r="E403" s="12">
        <v>19202</v>
      </c>
      <c r="F403" s="13">
        <f>G403/4</f>
        <v>52901.509999999995</v>
      </c>
      <c r="G403" s="13">
        <f>D403*E403</f>
        <v>211606.03999999998</v>
      </c>
    </row>
    <row r="404" spans="1:12">
      <c r="B404" s="7" t="s">
        <v>20</v>
      </c>
      <c r="C404" s="11">
        <v>6.82</v>
      </c>
      <c r="D404" s="11">
        <v>22.69</v>
      </c>
      <c r="E404" s="12">
        <v>19202</v>
      </c>
      <c r="F404" s="13">
        <f>G404/4</f>
        <v>108923.345</v>
      </c>
      <c r="G404" s="13">
        <f>D404*E404</f>
        <v>435693.38</v>
      </c>
    </row>
    <row r="405" spans="1:12">
      <c r="B405" s="7" t="s">
        <v>22</v>
      </c>
      <c r="C405" s="11">
        <v>8.0399999999999991</v>
      </c>
      <c r="D405" s="11">
        <v>15.89</v>
      </c>
      <c r="E405" s="12">
        <v>11274</v>
      </c>
      <c r="F405" s="13">
        <f>G405/4</f>
        <v>44785.965000000004</v>
      </c>
      <c r="G405" s="13">
        <f>D405*E405</f>
        <v>179143.86000000002</v>
      </c>
    </row>
    <row r="406" spans="1:12">
      <c r="B406" s="7" t="s">
        <v>23</v>
      </c>
      <c r="C406" s="11">
        <v>33.74</v>
      </c>
      <c r="D406" s="11">
        <v>66.989999999999995</v>
      </c>
      <c r="E406" s="12">
        <v>11274</v>
      </c>
      <c r="F406" s="13">
        <f>G406/4</f>
        <v>188811.31499999997</v>
      </c>
      <c r="G406" s="13">
        <f>D406*E406</f>
        <v>755245.25999999989</v>
      </c>
    </row>
    <row r="407" spans="1:12">
      <c r="B407" s="7" t="s">
        <v>24</v>
      </c>
      <c r="C407" s="11">
        <f>C406+C405+C404+C403</f>
        <v>52.34</v>
      </c>
      <c r="D407" s="11">
        <f>D406+D405+D404+D403</f>
        <v>116.58999999999999</v>
      </c>
      <c r="E407" s="14"/>
      <c r="F407" s="13">
        <f>F406+F405+F404+F403</f>
        <v>395422.13500000001</v>
      </c>
      <c r="G407" s="13">
        <f>G406+G405+G404+G403</f>
        <v>1581688.54</v>
      </c>
    </row>
    <row r="408" spans="1:12">
      <c r="E408" s="24"/>
    </row>
    <row r="409" spans="1:12">
      <c r="B409" s="7" t="s">
        <v>26</v>
      </c>
      <c r="C409" s="11">
        <f>C404+C403</f>
        <v>10.56</v>
      </c>
      <c r="D409" s="11">
        <f>D404+D403</f>
        <v>33.71</v>
      </c>
      <c r="E409" s="12">
        <v>19202</v>
      </c>
      <c r="F409" s="13">
        <f>F404+F403</f>
        <v>161824.85499999998</v>
      </c>
      <c r="G409" s="13">
        <f>G404+G403</f>
        <v>647299.41999999993</v>
      </c>
    </row>
    <row r="410" spans="1:12">
      <c r="B410" s="7" t="s">
        <v>27</v>
      </c>
      <c r="C410" s="11">
        <f>C406+C405</f>
        <v>41.78</v>
      </c>
      <c r="D410" s="11">
        <f>D406+D405</f>
        <v>82.88</v>
      </c>
      <c r="E410" s="12">
        <v>11274</v>
      </c>
      <c r="F410" s="13">
        <f>F406+F405</f>
        <v>233597.27999999997</v>
      </c>
      <c r="G410" s="13">
        <f>G406+G405</f>
        <v>934389.11999999988</v>
      </c>
    </row>
    <row r="411" spans="1:12">
      <c r="B411" s="7" t="s">
        <v>24</v>
      </c>
      <c r="C411" s="11">
        <f>C410+C409</f>
        <v>52.34</v>
      </c>
      <c r="D411" s="11">
        <f>D410+D409</f>
        <v>116.59</v>
      </c>
      <c r="E411" s="14"/>
      <c r="F411" s="13">
        <f>F410+F409</f>
        <v>395422.13499999995</v>
      </c>
      <c r="G411" s="13">
        <f>G410+G409</f>
        <v>1581688.5399999998</v>
      </c>
      <c r="L411" s="13"/>
    </row>
    <row r="414" spans="1:12">
      <c r="A414" s="7" t="s">
        <v>65</v>
      </c>
    </row>
    <row r="416" spans="1:12">
      <c r="B416" s="7" t="s">
        <v>18</v>
      </c>
      <c r="C416" s="11">
        <v>31.33</v>
      </c>
      <c r="D416" s="11">
        <v>81.39</v>
      </c>
      <c r="E416" s="12">
        <v>19202</v>
      </c>
      <c r="F416" s="13">
        <f>G416/4</f>
        <v>390712.69500000001</v>
      </c>
      <c r="G416" s="13">
        <f>D416*E416</f>
        <v>1562850.78</v>
      </c>
    </row>
    <row r="417" spans="1:12">
      <c r="B417" s="7" t="s">
        <v>20</v>
      </c>
      <c r="C417" s="11">
        <v>56.22</v>
      </c>
      <c r="D417" s="11">
        <v>138.53</v>
      </c>
      <c r="E417" s="12">
        <v>19202</v>
      </c>
      <c r="F417" s="13">
        <f>G417/4</f>
        <v>665013.26500000001</v>
      </c>
      <c r="G417" s="13">
        <f>D417*E417</f>
        <v>2660053.06</v>
      </c>
    </row>
    <row r="418" spans="1:12">
      <c r="B418" s="7" t="s">
        <v>22</v>
      </c>
      <c r="C418" s="11">
        <v>28.23</v>
      </c>
      <c r="D418" s="11">
        <v>56.92</v>
      </c>
      <c r="E418" s="12">
        <v>11274</v>
      </c>
      <c r="F418" s="13">
        <f>G418/4</f>
        <v>160429.02000000002</v>
      </c>
      <c r="G418" s="13">
        <f>D418*E418</f>
        <v>641716.08000000007</v>
      </c>
    </row>
    <row r="419" spans="1:12">
      <c r="B419" s="7" t="s">
        <v>23</v>
      </c>
      <c r="C419" s="11">
        <v>263.83999999999997</v>
      </c>
      <c r="D419" s="11">
        <v>528.69000000000005</v>
      </c>
      <c r="E419" s="12">
        <v>11274</v>
      </c>
      <c r="F419" s="13">
        <f>G419/4</f>
        <v>1490112.7650000001</v>
      </c>
      <c r="G419" s="13">
        <f>D419*E419</f>
        <v>5960451.0600000005</v>
      </c>
    </row>
    <row r="420" spans="1:12">
      <c r="B420" s="7" t="s">
        <v>24</v>
      </c>
      <c r="C420" s="11">
        <f>C419+C418+C417+C416</f>
        <v>379.61999999999995</v>
      </c>
      <c r="D420" s="11">
        <f>D419+D418+D417+D416</f>
        <v>805.53</v>
      </c>
      <c r="E420" s="14"/>
      <c r="F420" s="13">
        <f>F419+F418+F417+F416</f>
        <v>2706267.7450000001</v>
      </c>
      <c r="G420" s="13">
        <f>G419+G418+G417+G416</f>
        <v>10825070.98</v>
      </c>
    </row>
    <row r="421" spans="1:12">
      <c r="E421" s="24"/>
    </row>
    <row r="422" spans="1:12">
      <c r="B422" s="7" t="s">
        <v>26</v>
      </c>
      <c r="C422" s="11">
        <f>C417+C416</f>
        <v>87.55</v>
      </c>
      <c r="D422" s="11">
        <f>D417+D416</f>
        <v>219.92000000000002</v>
      </c>
      <c r="E422" s="12">
        <v>19202</v>
      </c>
      <c r="F422" s="13">
        <f>F417+F416</f>
        <v>1055725.96</v>
      </c>
      <c r="G422" s="13">
        <f>G417+G416</f>
        <v>4222903.84</v>
      </c>
    </row>
    <row r="423" spans="1:12">
      <c r="B423" s="7" t="s">
        <v>27</v>
      </c>
      <c r="C423" s="11">
        <f>C419+C418</f>
        <v>292.07</v>
      </c>
      <c r="D423" s="11">
        <f>D419+D418</f>
        <v>585.61</v>
      </c>
      <c r="E423" s="12">
        <v>11274</v>
      </c>
      <c r="F423" s="13">
        <f>F419+F418</f>
        <v>1650541.7850000001</v>
      </c>
      <c r="G423" s="13">
        <f>G419+G418</f>
        <v>6602167.1400000006</v>
      </c>
    </row>
    <row r="424" spans="1:12">
      <c r="B424" s="7" t="s">
        <v>24</v>
      </c>
      <c r="C424" s="11">
        <f>C423+C422</f>
        <v>379.62</v>
      </c>
      <c r="D424" s="11">
        <f>D423+D422</f>
        <v>805.53</v>
      </c>
      <c r="E424" s="14"/>
      <c r="F424" s="13">
        <f>F423+F422</f>
        <v>2706267.7450000001</v>
      </c>
      <c r="G424" s="13">
        <f>G423+G422</f>
        <v>10825070.98</v>
      </c>
      <c r="L424" s="13"/>
    </row>
    <row r="426" spans="1:12">
      <c r="A426" s="7" t="s">
        <v>66</v>
      </c>
    </row>
    <row r="428" spans="1:12">
      <c r="B428" s="7" t="s">
        <v>18</v>
      </c>
      <c r="C428" s="11">
        <v>6.36</v>
      </c>
      <c r="D428" s="11">
        <v>20.58</v>
      </c>
      <c r="E428" s="12">
        <v>19202</v>
      </c>
      <c r="F428" s="13">
        <f>G428/4</f>
        <v>98794.29</v>
      </c>
      <c r="G428" s="13">
        <f>D428*E428</f>
        <v>395177.16</v>
      </c>
    </row>
    <row r="429" spans="1:12">
      <c r="B429" s="7" t="s">
        <v>20</v>
      </c>
      <c r="C429" s="11">
        <v>11.33</v>
      </c>
      <c r="D429" s="11">
        <v>26.33</v>
      </c>
      <c r="E429" s="12">
        <v>19202</v>
      </c>
      <c r="F429" s="13">
        <f>G429/4</f>
        <v>126397.16499999999</v>
      </c>
      <c r="G429" s="13">
        <f>D429*E429</f>
        <v>505588.66</v>
      </c>
    </row>
    <row r="430" spans="1:12">
      <c r="B430" s="7" t="s">
        <v>22</v>
      </c>
      <c r="C430" s="11">
        <v>3.97</v>
      </c>
      <c r="D430" s="11">
        <v>7.94</v>
      </c>
      <c r="E430" s="12">
        <v>11274</v>
      </c>
      <c r="F430" s="13">
        <f>G430/4</f>
        <v>22378.89</v>
      </c>
      <c r="G430" s="13">
        <f>D430*E430</f>
        <v>89515.56</v>
      </c>
    </row>
    <row r="431" spans="1:12">
      <c r="B431" s="7" t="s">
        <v>23</v>
      </c>
      <c r="C431" s="11">
        <v>43.15</v>
      </c>
      <c r="D431" s="11">
        <v>86.09</v>
      </c>
      <c r="E431" s="12">
        <v>11274</v>
      </c>
      <c r="F431" s="13">
        <f>G431/4</f>
        <v>242644.66500000001</v>
      </c>
      <c r="G431" s="13">
        <f>D431*E431</f>
        <v>970578.66</v>
      </c>
    </row>
    <row r="432" spans="1:12">
      <c r="B432" s="7" t="s">
        <v>24</v>
      </c>
      <c r="C432" s="11">
        <f>C431+C430+C429+C428</f>
        <v>64.81</v>
      </c>
      <c r="D432" s="11">
        <f>D431+D430+D429+D428</f>
        <v>140.94</v>
      </c>
      <c r="E432" s="14"/>
      <c r="F432" s="13">
        <f>F431+F430+F429+F428</f>
        <v>490215.00999999995</v>
      </c>
      <c r="G432" s="13">
        <f>G431+G430+G429+G428</f>
        <v>1960860.0399999998</v>
      </c>
    </row>
    <row r="433" spans="1:12">
      <c r="E433" s="24"/>
    </row>
    <row r="434" spans="1:12">
      <c r="B434" s="7" t="s">
        <v>26</v>
      </c>
      <c r="C434" s="11">
        <f>C429+C428</f>
        <v>17.690000000000001</v>
      </c>
      <c r="D434" s="11">
        <f>D429+D428</f>
        <v>46.91</v>
      </c>
      <c r="E434" s="12">
        <v>19202</v>
      </c>
      <c r="F434" s="13">
        <f>F429+F428</f>
        <v>225191.45499999999</v>
      </c>
      <c r="G434" s="13">
        <f>G429+G428</f>
        <v>900765.82</v>
      </c>
    </row>
    <row r="435" spans="1:12">
      <c r="B435" s="7" t="s">
        <v>27</v>
      </c>
      <c r="C435" s="11">
        <f>C431+C430</f>
        <v>47.12</v>
      </c>
      <c r="D435" s="11">
        <f>D431+D430</f>
        <v>94.03</v>
      </c>
      <c r="E435" s="12">
        <v>11274</v>
      </c>
      <c r="F435" s="13">
        <f>F431+F430</f>
        <v>265023.55499999999</v>
      </c>
      <c r="G435" s="13">
        <f>G431+G430</f>
        <v>1060094.22</v>
      </c>
    </row>
    <row r="436" spans="1:12">
      <c r="B436" s="7" t="s">
        <v>24</v>
      </c>
      <c r="C436" s="11">
        <f>C435+C434</f>
        <v>64.81</v>
      </c>
      <c r="D436" s="11">
        <f>D435+D434</f>
        <v>140.94</v>
      </c>
      <c r="E436" s="14"/>
      <c r="F436" s="13">
        <f>F435+F434</f>
        <v>490215.01</v>
      </c>
      <c r="G436" s="13">
        <f>G435+G434</f>
        <v>1960860.04</v>
      </c>
      <c r="L436" s="13"/>
    </row>
    <row r="438" spans="1:12">
      <c r="A438" s="7" t="s">
        <v>67</v>
      </c>
    </row>
    <row r="440" spans="1:12">
      <c r="B440" s="7" t="s">
        <v>18</v>
      </c>
      <c r="C440" s="11">
        <f t="shared" ref="C440:D443" si="1">SUM(C379,C391,C403,C416,C428)</f>
        <v>71.63</v>
      </c>
      <c r="D440" s="11">
        <f t="shared" si="1"/>
        <v>230.74</v>
      </c>
      <c r="E440" s="12">
        <v>19202</v>
      </c>
      <c r="F440" s="13">
        <f>G440/4</f>
        <v>1107667.3700000001</v>
      </c>
      <c r="G440" s="13">
        <f>D440*E440</f>
        <v>4430669.4800000004</v>
      </c>
    </row>
    <row r="441" spans="1:12">
      <c r="B441" s="7" t="s">
        <v>20</v>
      </c>
      <c r="C441" s="11">
        <f t="shared" si="1"/>
        <v>112.25</v>
      </c>
      <c r="D441" s="11">
        <f t="shared" si="1"/>
        <v>297.40000000000003</v>
      </c>
      <c r="E441" s="12">
        <v>19202</v>
      </c>
      <c r="F441" s="13">
        <f>G441/4</f>
        <v>1427668.7000000002</v>
      </c>
      <c r="G441" s="13">
        <f>D441*E441</f>
        <v>5710674.8000000007</v>
      </c>
    </row>
    <row r="442" spans="1:12">
      <c r="B442" s="7" t="s">
        <v>22</v>
      </c>
      <c r="C442" s="11">
        <f t="shared" si="1"/>
        <v>75.78</v>
      </c>
      <c r="D442" s="11">
        <f t="shared" si="1"/>
        <v>152.73000000000002</v>
      </c>
      <c r="E442" s="12">
        <v>11274</v>
      </c>
      <c r="F442" s="13">
        <f>G442/4</f>
        <v>430469.50500000006</v>
      </c>
      <c r="G442" s="13">
        <f>D442*E442</f>
        <v>1721878.0200000003</v>
      </c>
    </row>
    <row r="443" spans="1:12">
      <c r="B443" s="7" t="s">
        <v>23</v>
      </c>
      <c r="C443" s="11">
        <f t="shared" si="1"/>
        <v>582.14</v>
      </c>
      <c r="D443" s="11">
        <f t="shared" si="1"/>
        <v>1165.74</v>
      </c>
      <c r="E443" s="12">
        <v>11274</v>
      </c>
      <c r="F443" s="13">
        <f>G443/4</f>
        <v>3285638.19</v>
      </c>
      <c r="G443" s="13">
        <f>D443*E443</f>
        <v>13142552.76</v>
      </c>
    </row>
    <row r="444" spans="1:12">
      <c r="B444" s="7" t="s">
        <v>24</v>
      </c>
      <c r="C444" s="11">
        <f>SUM(C440:C443)</f>
        <v>841.8</v>
      </c>
      <c r="D444" s="11">
        <f>SUM(D440:D443)</f>
        <v>1846.6100000000001</v>
      </c>
      <c r="E444" s="14"/>
      <c r="F444" s="13">
        <f>F443+F442+F441+F440</f>
        <v>6251443.7649999997</v>
      </c>
      <c r="G444" s="13">
        <f>G443+G442+G441+G440</f>
        <v>25005775.059999999</v>
      </c>
    </row>
    <row r="445" spans="1:12">
      <c r="E445" s="24"/>
    </row>
    <row r="446" spans="1:12">
      <c r="B446" s="7" t="s">
        <v>26</v>
      </c>
      <c r="C446" s="11">
        <f>SUM(C440:C441)</f>
        <v>183.88</v>
      </c>
      <c r="D446" s="11">
        <f>SUM(D440:D441)</f>
        <v>528.1400000000001</v>
      </c>
      <c r="E446" s="12">
        <v>19202</v>
      </c>
      <c r="F446" s="13">
        <f>F441+F440</f>
        <v>2535336.0700000003</v>
      </c>
      <c r="G446" s="13">
        <f>G441+G440</f>
        <v>10141344.280000001</v>
      </c>
    </row>
    <row r="447" spans="1:12">
      <c r="B447" s="7" t="s">
        <v>27</v>
      </c>
      <c r="C447" s="11">
        <f>SUM(C442:C443)</f>
        <v>657.92</v>
      </c>
      <c r="D447" s="11">
        <f>SUM(D442:D443)</f>
        <v>1318.47</v>
      </c>
      <c r="E447" s="12">
        <v>11274</v>
      </c>
      <c r="F447" s="13">
        <f>F443+F442</f>
        <v>3716107.6949999998</v>
      </c>
      <c r="G447" s="13">
        <f>G443+G442</f>
        <v>14864430.779999999</v>
      </c>
    </row>
    <row r="448" spans="1:12">
      <c r="B448" s="7" t="s">
        <v>24</v>
      </c>
      <c r="C448" s="11">
        <f>SUM(C446:C447)</f>
        <v>841.8</v>
      </c>
      <c r="D448" s="11">
        <f>SUM(D446:D447)</f>
        <v>1846.6100000000001</v>
      </c>
      <c r="E448" s="14"/>
      <c r="F448" s="13">
        <f>F447+F446</f>
        <v>6251443.7650000006</v>
      </c>
      <c r="G448" s="13">
        <f>G447+G446</f>
        <v>25005775.060000002</v>
      </c>
      <c r="L448" s="13"/>
    </row>
    <row r="450" spans="1:12">
      <c r="A450" s="7" t="s">
        <v>68</v>
      </c>
    </row>
    <row r="452" spans="1:12">
      <c r="A452" s="7" t="s">
        <v>69</v>
      </c>
    </row>
    <row r="454" spans="1:12">
      <c r="B454" s="7" t="s">
        <v>18</v>
      </c>
      <c r="C454" s="11">
        <v>0</v>
      </c>
      <c r="D454" s="11">
        <v>0</v>
      </c>
      <c r="E454" s="12">
        <v>19202</v>
      </c>
      <c r="F454" s="13">
        <f>G454/4</f>
        <v>0</v>
      </c>
      <c r="G454" s="13">
        <f>D454*E454</f>
        <v>0</v>
      </c>
    </row>
    <row r="455" spans="1:12">
      <c r="B455" s="7" t="s">
        <v>20</v>
      </c>
      <c r="C455" s="11">
        <v>11.47</v>
      </c>
      <c r="D455" s="11">
        <v>35.380000000000003</v>
      </c>
      <c r="E455" s="12">
        <v>19202</v>
      </c>
      <c r="F455" s="13">
        <f>G455/4</f>
        <v>169841.69</v>
      </c>
      <c r="G455" s="13">
        <f>D455*E455</f>
        <v>679366.76</v>
      </c>
    </row>
    <row r="456" spans="1:12">
      <c r="B456" s="7" t="s">
        <v>22</v>
      </c>
      <c r="C456" s="11">
        <v>4.26</v>
      </c>
      <c r="D456" s="11">
        <v>9.3699999999999992</v>
      </c>
      <c r="E456" s="12">
        <v>11274</v>
      </c>
      <c r="F456" s="13">
        <f>G456/4</f>
        <v>26409.344999999998</v>
      </c>
      <c r="G456" s="13">
        <f>D456*E456</f>
        <v>105637.37999999999</v>
      </c>
    </row>
    <row r="457" spans="1:12">
      <c r="B457" s="7" t="s">
        <v>23</v>
      </c>
      <c r="C457" s="11">
        <v>34.479999999999997</v>
      </c>
      <c r="D457" s="11">
        <v>70.64</v>
      </c>
      <c r="E457" s="12">
        <v>11274</v>
      </c>
      <c r="F457" s="13">
        <f>G457/4</f>
        <v>199098.84</v>
      </c>
      <c r="G457" s="13">
        <f>D457*E457</f>
        <v>796395.36</v>
      </c>
    </row>
    <row r="458" spans="1:12">
      <c r="B458" s="7" t="s">
        <v>24</v>
      </c>
      <c r="C458" s="11">
        <f>C457+C456+C455+C454</f>
        <v>50.209999999999994</v>
      </c>
      <c r="D458" s="11">
        <f>D457+D456+D455+D454</f>
        <v>115.39000000000001</v>
      </c>
      <c r="E458" s="14"/>
      <c r="F458" s="13">
        <f>F457+F456+F455+F454</f>
        <v>395349.875</v>
      </c>
      <c r="G458" s="13">
        <f>G457+G456+G455+G454</f>
        <v>1581399.5</v>
      </c>
    </row>
    <row r="459" spans="1:12">
      <c r="E459" s="24"/>
    </row>
    <row r="460" spans="1:12">
      <c r="B460" s="7" t="s">
        <v>26</v>
      </c>
      <c r="C460" s="11">
        <f>C455+C454</f>
        <v>11.47</v>
      </c>
      <c r="D460" s="11">
        <f>D455+D454</f>
        <v>35.380000000000003</v>
      </c>
      <c r="E460" s="12">
        <v>19202</v>
      </c>
      <c r="F460" s="13">
        <f>F455+F454</f>
        <v>169841.69</v>
      </c>
      <c r="G460" s="13">
        <f>G455+G454</f>
        <v>679366.76</v>
      </c>
    </row>
    <row r="461" spans="1:12">
      <c r="B461" s="7" t="s">
        <v>27</v>
      </c>
      <c r="C461" s="11">
        <f>C457+C456</f>
        <v>38.739999999999995</v>
      </c>
      <c r="D461" s="11">
        <f>D457+D456</f>
        <v>80.010000000000005</v>
      </c>
      <c r="E461" s="12">
        <v>11274</v>
      </c>
      <c r="F461" s="13">
        <f>F457+F456</f>
        <v>225508.185</v>
      </c>
      <c r="G461" s="13">
        <f>G457+G456</f>
        <v>902032.74</v>
      </c>
    </row>
    <row r="462" spans="1:12">
      <c r="B462" s="7" t="s">
        <v>24</v>
      </c>
      <c r="C462" s="11">
        <f>C461+C460</f>
        <v>50.209999999999994</v>
      </c>
      <c r="D462" s="11">
        <f>D461+D460</f>
        <v>115.39000000000001</v>
      </c>
      <c r="E462" s="14"/>
      <c r="F462" s="13">
        <f>F461+F460</f>
        <v>395349.875</v>
      </c>
      <c r="G462" s="13">
        <f>G461+G460</f>
        <v>1581399.5</v>
      </c>
      <c r="L462" s="13"/>
    </row>
    <row r="464" spans="1:12">
      <c r="A464" s="7" t="s">
        <v>70</v>
      </c>
    </row>
    <row r="466" spans="1:12">
      <c r="B466" s="7" t="s">
        <v>18</v>
      </c>
      <c r="C466" s="11">
        <v>0</v>
      </c>
      <c r="D466" s="11">
        <v>0</v>
      </c>
      <c r="E466" s="12">
        <v>19202</v>
      </c>
      <c r="F466" s="13">
        <f>G466/4</f>
        <v>0</v>
      </c>
      <c r="G466" s="13">
        <f>D466*E466</f>
        <v>0</v>
      </c>
    </row>
    <row r="467" spans="1:12">
      <c r="B467" s="7" t="s">
        <v>20</v>
      </c>
      <c r="C467" s="11">
        <v>9.35</v>
      </c>
      <c r="D467" s="11">
        <v>20.02</v>
      </c>
      <c r="E467" s="12">
        <v>19202</v>
      </c>
      <c r="F467" s="13">
        <f>G467/4</f>
        <v>96106.01</v>
      </c>
      <c r="G467" s="13">
        <f>D467*E467</f>
        <v>384424.04</v>
      </c>
    </row>
    <row r="468" spans="1:12">
      <c r="B468" s="7" t="s">
        <v>22</v>
      </c>
      <c r="C468" s="11">
        <v>2.88</v>
      </c>
      <c r="D468" s="11">
        <v>5.76</v>
      </c>
      <c r="E468" s="12">
        <v>11274</v>
      </c>
      <c r="F468" s="13">
        <f>G468/4</f>
        <v>16234.56</v>
      </c>
      <c r="G468" s="13">
        <f>D468*E468</f>
        <v>64938.239999999998</v>
      </c>
    </row>
    <row r="469" spans="1:12">
      <c r="B469" s="7" t="s">
        <v>23</v>
      </c>
      <c r="C469" s="11">
        <v>24.26</v>
      </c>
      <c r="D469" s="11">
        <v>47.62</v>
      </c>
      <c r="E469" s="12">
        <v>11274</v>
      </c>
      <c r="F469" s="13">
        <f>G469/4</f>
        <v>134216.97</v>
      </c>
      <c r="G469" s="13">
        <f>D469*E469</f>
        <v>536867.88</v>
      </c>
    </row>
    <row r="470" spans="1:12">
      <c r="B470" s="7" t="s">
        <v>24</v>
      </c>
      <c r="C470" s="11">
        <f>C469+C468+C467+C466</f>
        <v>36.49</v>
      </c>
      <c r="D470" s="11">
        <f>D469+D468+D467+D466</f>
        <v>73.399999999999991</v>
      </c>
      <c r="E470" s="14"/>
      <c r="F470" s="13">
        <f>F469+F468+F467+F466</f>
        <v>246557.53999999998</v>
      </c>
      <c r="G470" s="13">
        <f>G469+G468+G467+G466</f>
        <v>986230.15999999992</v>
      </c>
    </row>
    <row r="471" spans="1:12">
      <c r="E471" s="24"/>
    </row>
    <row r="472" spans="1:12">
      <c r="B472" s="7" t="s">
        <v>26</v>
      </c>
      <c r="C472" s="11">
        <f>C467+C466</f>
        <v>9.35</v>
      </c>
      <c r="D472" s="11">
        <f>D467+D466</f>
        <v>20.02</v>
      </c>
      <c r="E472" s="12">
        <v>19202</v>
      </c>
      <c r="F472" s="13">
        <f>F467+F466</f>
        <v>96106.01</v>
      </c>
      <c r="G472" s="13">
        <f>G467+G466</f>
        <v>384424.04</v>
      </c>
    </row>
    <row r="473" spans="1:12">
      <c r="B473" s="7" t="s">
        <v>27</v>
      </c>
      <c r="C473" s="11">
        <f>C469+C468</f>
        <v>27.14</v>
      </c>
      <c r="D473" s="11">
        <f>D469+D468</f>
        <v>53.379999999999995</v>
      </c>
      <c r="E473" s="12">
        <v>11274</v>
      </c>
      <c r="F473" s="13">
        <f>F469+F468</f>
        <v>150451.53</v>
      </c>
      <c r="G473" s="13">
        <f>G469+G468</f>
        <v>601806.12</v>
      </c>
    </row>
    <row r="474" spans="1:12">
      <c r="B474" s="7" t="s">
        <v>24</v>
      </c>
      <c r="C474" s="11">
        <f>C473+C472</f>
        <v>36.49</v>
      </c>
      <c r="D474" s="11">
        <f>D473+D472</f>
        <v>73.399999999999991</v>
      </c>
      <c r="E474" s="14"/>
      <c r="F474" s="13">
        <f>F473+F472</f>
        <v>246557.53999999998</v>
      </c>
      <c r="G474" s="13">
        <f>G473+G472</f>
        <v>986230.15999999992</v>
      </c>
      <c r="L474" s="13"/>
    </row>
    <row r="476" spans="1:12">
      <c r="A476" s="7" t="s">
        <v>71</v>
      </c>
    </row>
    <row r="478" spans="1:12">
      <c r="B478" s="7" t="s">
        <v>18</v>
      </c>
      <c r="C478" s="11">
        <v>0</v>
      </c>
      <c r="D478" s="11">
        <v>0</v>
      </c>
      <c r="E478" s="12">
        <v>19202</v>
      </c>
      <c r="F478" s="13">
        <f>G478/4</f>
        <v>0</v>
      </c>
      <c r="G478" s="13">
        <f>D478*E478</f>
        <v>0</v>
      </c>
    </row>
    <row r="479" spans="1:12">
      <c r="B479" s="7" t="s">
        <v>20</v>
      </c>
      <c r="C479" s="11">
        <v>0.79</v>
      </c>
      <c r="D479" s="11">
        <v>1.58</v>
      </c>
      <c r="E479" s="12">
        <v>19202</v>
      </c>
      <c r="F479" s="13">
        <f>G479/4</f>
        <v>7584.79</v>
      </c>
      <c r="G479" s="13">
        <f>D479*E479</f>
        <v>30339.16</v>
      </c>
    </row>
    <row r="480" spans="1:12">
      <c r="B480" s="7" t="s">
        <v>22</v>
      </c>
      <c r="C480" s="11">
        <v>2.83</v>
      </c>
      <c r="D480" s="11">
        <v>5.66</v>
      </c>
      <c r="E480" s="12">
        <v>11274</v>
      </c>
      <c r="F480" s="13">
        <f>G480/4</f>
        <v>15952.710000000001</v>
      </c>
      <c r="G480" s="13">
        <f>D480*E480</f>
        <v>63810.840000000004</v>
      </c>
    </row>
    <row r="481" spans="1:12">
      <c r="B481" s="7" t="s">
        <v>23</v>
      </c>
      <c r="C481" s="11">
        <v>14.1</v>
      </c>
      <c r="D481" s="11">
        <v>28.07</v>
      </c>
      <c r="E481" s="12">
        <v>11274</v>
      </c>
      <c r="F481" s="13">
        <f>G481/4</f>
        <v>79115.294999999998</v>
      </c>
      <c r="G481" s="13">
        <f>D481*E481</f>
        <v>316461.18</v>
      </c>
    </row>
    <row r="482" spans="1:12">
      <c r="B482" s="7" t="s">
        <v>24</v>
      </c>
      <c r="C482" s="11">
        <f>C481+C480+C479+C478</f>
        <v>17.72</v>
      </c>
      <c r="D482" s="11">
        <f>D481+D480+D479+D478</f>
        <v>35.31</v>
      </c>
      <c r="E482" s="14"/>
      <c r="F482" s="13">
        <f>F481+F480+F479+F478</f>
        <v>102652.795</v>
      </c>
      <c r="G482" s="13">
        <f>G481+G480+G479+G478</f>
        <v>410611.18</v>
      </c>
    </row>
    <row r="483" spans="1:12">
      <c r="E483" s="24"/>
    </row>
    <row r="484" spans="1:12">
      <c r="B484" s="7" t="s">
        <v>26</v>
      </c>
      <c r="C484" s="11">
        <f>C479+C478</f>
        <v>0.79</v>
      </c>
      <c r="D484" s="11">
        <f>D479+D478</f>
        <v>1.58</v>
      </c>
      <c r="E484" s="12">
        <v>19202</v>
      </c>
      <c r="F484" s="13">
        <f>F479+F478</f>
        <v>7584.79</v>
      </c>
      <c r="G484" s="13">
        <f>G479+G478</f>
        <v>30339.16</v>
      </c>
    </row>
    <row r="485" spans="1:12">
      <c r="B485" s="7" t="s">
        <v>27</v>
      </c>
      <c r="C485" s="11">
        <f>C481+C480</f>
        <v>16.93</v>
      </c>
      <c r="D485" s="11">
        <f>D481+D480</f>
        <v>33.730000000000004</v>
      </c>
      <c r="E485" s="12">
        <v>11274</v>
      </c>
      <c r="F485" s="13">
        <f>F481+F480</f>
        <v>95068.005000000005</v>
      </c>
      <c r="G485" s="13">
        <f>G481+G480</f>
        <v>380272.02</v>
      </c>
    </row>
    <row r="486" spans="1:12">
      <c r="B486" s="7" t="s">
        <v>24</v>
      </c>
      <c r="C486" s="11">
        <f>C485+C484</f>
        <v>17.72</v>
      </c>
      <c r="D486" s="11">
        <f>D485+D484</f>
        <v>35.31</v>
      </c>
      <c r="E486" s="14"/>
      <c r="F486" s="13">
        <f>F485+F484</f>
        <v>102652.795</v>
      </c>
      <c r="G486" s="13">
        <f>G485+G484</f>
        <v>410611.18</v>
      </c>
      <c r="L486" s="13"/>
    </row>
    <row r="489" spans="1:12">
      <c r="A489" s="7" t="s">
        <v>72</v>
      </c>
    </row>
    <row r="491" spans="1:12">
      <c r="B491" s="7" t="s">
        <v>18</v>
      </c>
      <c r="C491" s="11">
        <v>4.3899999999999997</v>
      </c>
      <c r="D491" s="11">
        <v>16.690000000000001</v>
      </c>
      <c r="E491" s="12">
        <v>19202</v>
      </c>
      <c r="F491" s="13">
        <f>G491/4</f>
        <v>80120.345000000001</v>
      </c>
      <c r="G491" s="13">
        <f>D491*E491</f>
        <v>320481.38</v>
      </c>
    </row>
    <row r="492" spans="1:12">
      <c r="B492" s="7" t="s">
        <v>20</v>
      </c>
      <c r="C492" s="11">
        <v>4.0999999999999996</v>
      </c>
      <c r="D492" s="11">
        <v>14.06</v>
      </c>
      <c r="E492" s="12">
        <v>19202</v>
      </c>
      <c r="F492" s="13">
        <f>G492/4</f>
        <v>67495.03</v>
      </c>
      <c r="G492" s="13">
        <f>D492*E492</f>
        <v>269980.12</v>
      </c>
    </row>
    <row r="493" spans="1:12">
      <c r="B493" s="7" t="s">
        <v>22</v>
      </c>
      <c r="C493" s="11">
        <v>7.54</v>
      </c>
      <c r="D493" s="11">
        <v>18.55</v>
      </c>
      <c r="E493" s="12">
        <v>11274</v>
      </c>
      <c r="F493" s="13">
        <f>G493/4</f>
        <v>52283.175000000003</v>
      </c>
      <c r="G493" s="13">
        <f>D493*E493</f>
        <v>209132.7</v>
      </c>
    </row>
    <row r="494" spans="1:12">
      <c r="B494" s="7" t="s">
        <v>23</v>
      </c>
      <c r="C494" s="11">
        <v>71.430000000000007</v>
      </c>
      <c r="D494" s="11">
        <v>143.9</v>
      </c>
      <c r="E494" s="12">
        <v>11274</v>
      </c>
      <c r="F494" s="13">
        <f>G494/4</f>
        <v>405582.15</v>
      </c>
      <c r="G494" s="13">
        <f>D494*E494</f>
        <v>1622328.6</v>
      </c>
    </row>
    <row r="495" spans="1:12">
      <c r="B495" s="7" t="s">
        <v>24</v>
      </c>
      <c r="C495" s="11">
        <f>C494+C493+C492+C491</f>
        <v>87.460000000000008</v>
      </c>
      <c r="D495" s="11">
        <f>D494+D493+D492+D491</f>
        <v>193.20000000000002</v>
      </c>
      <c r="E495" s="14"/>
      <c r="F495" s="13">
        <f>F494+F493+F492+F491</f>
        <v>605480.69999999995</v>
      </c>
      <c r="G495" s="13">
        <f>G494+G493+G492+G491</f>
        <v>2421922.7999999998</v>
      </c>
    </row>
    <row r="496" spans="1:12">
      <c r="E496" s="24"/>
    </row>
    <row r="497" spans="1:12">
      <c r="B497" s="7" t="s">
        <v>26</v>
      </c>
      <c r="C497" s="11">
        <f>C492+C491</f>
        <v>8.4899999999999984</v>
      </c>
      <c r="D497" s="11">
        <f>D492+D491</f>
        <v>30.75</v>
      </c>
      <c r="E497" s="12">
        <v>19202</v>
      </c>
      <c r="F497" s="13">
        <f>F492+F491</f>
        <v>147615.375</v>
      </c>
      <c r="G497" s="13">
        <f>G492+G491</f>
        <v>590461.5</v>
      </c>
    </row>
    <row r="498" spans="1:12">
      <c r="B498" s="7" t="s">
        <v>27</v>
      </c>
      <c r="C498" s="11">
        <f>C494+C493</f>
        <v>78.970000000000013</v>
      </c>
      <c r="D498" s="11">
        <f>D494+D493</f>
        <v>162.45000000000002</v>
      </c>
      <c r="E498" s="12">
        <v>11274</v>
      </c>
      <c r="F498" s="13">
        <f>F494+F493</f>
        <v>457865.32500000001</v>
      </c>
      <c r="G498" s="13">
        <f>G494+G493</f>
        <v>1831461.3</v>
      </c>
    </row>
    <row r="499" spans="1:12">
      <c r="B499" s="7" t="s">
        <v>24</v>
      </c>
      <c r="C499" s="11">
        <f>C498+C497</f>
        <v>87.460000000000008</v>
      </c>
      <c r="D499" s="11">
        <f>D498+D497</f>
        <v>193.20000000000002</v>
      </c>
      <c r="E499" s="14"/>
      <c r="F499" s="13">
        <f>F498+F497</f>
        <v>605480.69999999995</v>
      </c>
      <c r="G499" s="13">
        <f>G498+G497</f>
        <v>2421922.7999999998</v>
      </c>
      <c r="L499" s="13"/>
    </row>
    <row r="501" spans="1:12">
      <c r="A501" s="7" t="s">
        <v>73</v>
      </c>
    </row>
    <row r="503" spans="1:12">
      <c r="B503" s="7" t="s">
        <v>18</v>
      </c>
      <c r="C503" s="11">
        <v>7.59</v>
      </c>
      <c r="D503" s="11">
        <v>29.28</v>
      </c>
      <c r="E503" s="12">
        <v>19202</v>
      </c>
      <c r="F503" s="13">
        <f>G503/4</f>
        <v>140558.64000000001</v>
      </c>
      <c r="G503" s="13">
        <f>D503*E503</f>
        <v>562234.56000000006</v>
      </c>
    </row>
    <row r="504" spans="1:12">
      <c r="B504" s="7" t="s">
        <v>20</v>
      </c>
      <c r="C504" s="11">
        <v>15.05</v>
      </c>
      <c r="D504" s="11">
        <v>39.54</v>
      </c>
      <c r="E504" s="12">
        <v>19202</v>
      </c>
      <c r="F504" s="13">
        <f>G504/4</f>
        <v>189811.77</v>
      </c>
      <c r="G504" s="13">
        <f>D504*E504</f>
        <v>759247.08</v>
      </c>
    </row>
    <row r="505" spans="1:12">
      <c r="B505" s="7" t="s">
        <v>22</v>
      </c>
      <c r="C505" s="11">
        <v>4.1900000000000004</v>
      </c>
      <c r="D505" s="11">
        <v>8.82</v>
      </c>
      <c r="E505" s="12">
        <v>11274</v>
      </c>
      <c r="F505" s="13">
        <f>G505/4</f>
        <v>24859.170000000002</v>
      </c>
      <c r="G505" s="13">
        <f>D505*E505</f>
        <v>99436.680000000008</v>
      </c>
    </row>
    <row r="506" spans="1:12">
      <c r="B506" s="7" t="s">
        <v>23</v>
      </c>
      <c r="C506" s="11">
        <v>104.9</v>
      </c>
      <c r="D506" s="11">
        <v>210.01</v>
      </c>
      <c r="E506" s="12">
        <v>11274</v>
      </c>
      <c r="F506" s="13">
        <f>G506/4</f>
        <v>591913.18499999994</v>
      </c>
      <c r="G506" s="13">
        <f>D506*E506</f>
        <v>2367652.7399999998</v>
      </c>
    </row>
    <row r="507" spans="1:12">
      <c r="B507" s="7" t="s">
        <v>24</v>
      </c>
      <c r="C507" s="11">
        <f>C506+C505+C504+C503</f>
        <v>131.72999999999999</v>
      </c>
      <c r="D507" s="11">
        <f>D506+D505+D504+D503</f>
        <v>287.64999999999998</v>
      </c>
      <c r="E507" s="14"/>
      <c r="F507" s="13">
        <f>F506+F505+F504+F503</f>
        <v>947142.76500000001</v>
      </c>
      <c r="G507" s="13">
        <f>G506+G505+G504+G503</f>
        <v>3788571.06</v>
      </c>
    </row>
    <row r="508" spans="1:12">
      <c r="E508" s="24"/>
    </row>
    <row r="509" spans="1:12">
      <c r="B509" s="7" t="s">
        <v>26</v>
      </c>
      <c r="C509" s="11">
        <f>C504+C503</f>
        <v>22.64</v>
      </c>
      <c r="D509" s="11">
        <f>D504+D503</f>
        <v>68.819999999999993</v>
      </c>
      <c r="E509" s="12">
        <v>19202</v>
      </c>
      <c r="F509" s="13">
        <f>F504+F503</f>
        <v>330370.41000000003</v>
      </c>
      <c r="G509" s="13">
        <f>G504+G503</f>
        <v>1321481.6400000001</v>
      </c>
    </row>
    <row r="510" spans="1:12">
      <c r="B510" s="7" t="s">
        <v>27</v>
      </c>
      <c r="C510" s="11">
        <f>C506+C505</f>
        <v>109.09</v>
      </c>
      <c r="D510" s="11">
        <f>D506+D505</f>
        <v>218.82999999999998</v>
      </c>
      <c r="E510" s="12">
        <v>11274</v>
      </c>
      <c r="F510" s="13">
        <f>F506+F505</f>
        <v>616772.35499999998</v>
      </c>
      <c r="G510" s="13">
        <f>G506+G505</f>
        <v>2467089.42</v>
      </c>
    </row>
    <row r="511" spans="1:12">
      <c r="B511" s="7" t="s">
        <v>24</v>
      </c>
      <c r="C511" s="11">
        <f>C510+C509</f>
        <v>131.73000000000002</v>
      </c>
      <c r="D511" s="11">
        <f>D510+D509</f>
        <v>287.64999999999998</v>
      </c>
      <c r="E511" s="14"/>
      <c r="F511" s="13">
        <f>F510+F509</f>
        <v>947142.76500000001</v>
      </c>
      <c r="G511" s="13">
        <f>G510+G509</f>
        <v>3788571.06</v>
      </c>
      <c r="L511" s="13"/>
    </row>
    <row r="513" spans="1:12">
      <c r="A513" s="7" t="s">
        <v>74</v>
      </c>
    </row>
    <row r="515" spans="1:12">
      <c r="B515" s="7" t="s">
        <v>18</v>
      </c>
      <c r="C515" s="11">
        <v>17.75</v>
      </c>
      <c r="D515" s="11">
        <v>59.64</v>
      </c>
      <c r="E515" s="12">
        <v>19202</v>
      </c>
      <c r="F515" s="13">
        <f>G515/4</f>
        <v>286301.82</v>
      </c>
      <c r="G515" s="13">
        <f>D515*E515</f>
        <v>1145207.28</v>
      </c>
    </row>
    <row r="516" spans="1:12">
      <c r="B516" s="7" t="s">
        <v>20</v>
      </c>
      <c r="C516" s="11">
        <v>19.690000000000001</v>
      </c>
      <c r="D516" s="11">
        <v>44.9</v>
      </c>
      <c r="E516" s="12">
        <v>19202</v>
      </c>
      <c r="F516" s="13">
        <f>G516/4</f>
        <v>215542.44999999998</v>
      </c>
      <c r="G516" s="13">
        <f>D516*E516</f>
        <v>862169.79999999993</v>
      </c>
    </row>
    <row r="517" spans="1:12">
      <c r="B517" s="7" t="s">
        <v>22</v>
      </c>
      <c r="C517" s="11">
        <v>22.4</v>
      </c>
      <c r="D517" s="11">
        <v>44.72</v>
      </c>
      <c r="E517" s="12">
        <v>11274</v>
      </c>
      <c r="F517" s="13">
        <f>G517/4</f>
        <v>126043.31999999999</v>
      </c>
      <c r="G517" s="13">
        <f>D517*E517</f>
        <v>504173.27999999997</v>
      </c>
    </row>
    <row r="518" spans="1:12">
      <c r="B518" s="7" t="s">
        <v>23</v>
      </c>
      <c r="C518" s="11">
        <v>124.32</v>
      </c>
      <c r="D518" s="11">
        <v>246.34</v>
      </c>
      <c r="E518" s="12">
        <v>11274</v>
      </c>
      <c r="F518" s="13">
        <f>G518/4</f>
        <v>694309.29</v>
      </c>
      <c r="G518" s="13">
        <f>D518*E518</f>
        <v>2777237.16</v>
      </c>
    </row>
    <row r="519" spans="1:12">
      <c r="B519" s="7" t="s">
        <v>24</v>
      </c>
      <c r="C519" s="11">
        <f>C518+C517+C516+C515</f>
        <v>184.16</v>
      </c>
      <c r="D519" s="11">
        <f>D518+D517+D516+D515</f>
        <v>395.59999999999997</v>
      </c>
      <c r="E519" s="14"/>
      <c r="F519" s="13">
        <f>F518+F517+F516+F515</f>
        <v>1322196.8799999999</v>
      </c>
      <c r="G519" s="13">
        <f>G518+G517+G516+G515</f>
        <v>5288787.5199999996</v>
      </c>
    </row>
    <row r="520" spans="1:12">
      <c r="E520" s="24"/>
    </row>
    <row r="521" spans="1:12">
      <c r="B521" s="7" t="s">
        <v>26</v>
      </c>
      <c r="C521" s="11">
        <f>C516+C515</f>
        <v>37.44</v>
      </c>
      <c r="D521" s="11">
        <f>D516+D515</f>
        <v>104.53999999999999</v>
      </c>
      <c r="E521" s="12">
        <v>19202</v>
      </c>
      <c r="F521" s="13">
        <f>F516+F515</f>
        <v>501844.27</v>
      </c>
      <c r="G521" s="13">
        <f>G516+G515</f>
        <v>2007377.08</v>
      </c>
    </row>
    <row r="522" spans="1:12">
      <c r="B522" s="7" t="s">
        <v>27</v>
      </c>
      <c r="C522" s="11">
        <f>C518+C517</f>
        <v>146.72</v>
      </c>
      <c r="D522" s="11">
        <f>D518+D517</f>
        <v>291.06</v>
      </c>
      <c r="E522" s="12">
        <v>11274</v>
      </c>
      <c r="F522" s="13">
        <f>F518+F517</f>
        <v>820352.61</v>
      </c>
      <c r="G522" s="13">
        <f>G518+G517</f>
        <v>3281410.44</v>
      </c>
    </row>
    <row r="523" spans="1:12">
      <c r="B523" s="7" t="s">
        <v>24</v>
      </c>
      <c r="C523" s="11">
        <f>C522+C521</f>
        <v>184.16</v>
      </c>
      <c r="D523" s="11">
        <f>D522+D521</f>
        <v>395.6</v>
      </c>
      <c r="E523" s="14"/>
      <c r="F523" s="13">
        <f>F522+F521</f>
        <v>1322196.8799999999</v>
      </c>
      <c r="G523" s="13">
        <f>G522+G521</f>
        <v>5288787.5199999996</v>
      </c>
      <c r="L523" s="13"/>
    </row>
    <row r="525" spans="1:12">
      <c r="A525" s="7" t="s">
        <v>75</v>
      </c>
    </row>
    <row r="527" spans="1:12">
      <c r="B527" s="7" t="s">
        <v>18</v>
      </c>
      <c r="C527" s="11">
        <v>59.85</v>
      </c>
      <c r="D527" s="11">
        <v>256.16000000000003</v>
      </c>
      <c r="E527" s="12">
        <v>19202</v>
      </c>
      <c r="F527" s="13">
        <f>G527/4</f>
        <v>1229696.08</v>
      </c>
      <c r="G527" s="13">
        <f>D527*E527</f>
        <v>4918784.32</v>
      </c>
    </row>
    <row r="528" spans="1:12">
      <c r="B528" s="7" t="s">
        <v>20</v>
      </c>
      <c r="C528" s="11">
        <v>92.56</v>
      </c>
      <c r="D528" s="11">
        <v>289.25</v>
      </c>
      <c r="E528" s="12">
        <v>19202</v>
      </c>
      <c r="F528" s="13">
        <f>G528/4</f>
        <v>1388544.625</v>
      </c>
      <c r="G528" s="13">
        <f>D528*E528</f>
        <v>5554178.5</v>
      </c>
    </row>
    <row r="529" spans="1:12">
      <c r="B529" s="7" t="s">
        <v>22</v>
      </c>
      <c r="C529" s="11">
        <v>82.04</v>
      </c>
      <c r="D529" s="11">
        <v>172.27</v>
      </c>
      <c r="E529" s="12">
        <v>11274</v>
      </c>
      <c r="F529" s="13">
        <f>G529/4</f>
        <v>485542.99500000005</v>
      </c>
      <c r="G529" s="13">
        <f>D529*E529</f>
        <v>1942171.9800000002</v>
      </c>
    </row>
    <row r="530" spans="1:12">
      <c r="B530" s="7" t="s">
        <v>23</v>
      </c>
      <c r="C530" s="11">
        <v>588.6</v>
      </c>
      <c r="D530" s="11">
        <v>1141.97</v>
      </c>
      <c r="E530" s="12">
        <v>11274</v>
      </c>
      <c r="F530" s="13">
        <f>G530/4</f>
        <v>3218642.4450000003</v>
      </c>
      <c r="G530" s="13">
        <f>D530*E530</f>
        <v>12874569.780000001</v>
      </c>
    </row>
    <row r="531" spans="1:12">
      <c r="B531" s="7" t="s">
        <v>24</v>
      </c>
      <c r="C531" s="11">
        <f>C530+C529+C528+C527</f>
        <v>823.05000000000007</v>
      </c>
      <c r="D531" s="11">
        <f>D530+D529+D528+D527</f>
        <v>1859.65</v>
      </c>
      <c r="E531" s="14"/>
      <c r="F531" s="13">
        <f>F530+F529+F528+F527</f>
        <v>6322426.1450000005</v>
      </c>
      <c r="G531" s="13">
        <f>G530+G529+G528+G527</f>
        <v>25289704.580000002</v>
      </c>
    </row>
    <row r="532" spans="1:12">
      <c r="E532" s="24"/>
    </row>
    <row r="533" spans="1:12">
      <c r="B533" s="7" t="s">
        <v>26</v>
      </c>
      <c r="C533" s="11">
        <f>C528+C527</f>
        <v>152.41</v>
      </c>
      <c r="D533" s="11">
        <f>D528+D527</f>
        <v>545.41000000000008</v>
      </c>
      <c r="E533" s="12">
        <v>19202</v>
      </c>
      <c r="F533" s="13">
        <f>F528+F527</f>
        <v>2618240.7050000001</v>
      </c>
      <c r="G533" s="13">
        <f>G528+G527</f>
        <v>10472962.82</v>
      </c>
    </row>
    <row r="534" spans="1:12">
      <c r="B534" s="7" t="s">
        <v>27</v>
      </c>
      <c r="C534" s="11">
        <f>C530+C529</f>
        <v>670.64</v>
      </c>
      <c r="D534" s="11">
        <f>D530+D529</f>
        <v>1314.24</v>
      </c>
      <c r="E534" s="12">
        <v>11274</v>
      </c>
      <c r="F534" s="13">
        <f>F530+F529</f>
        <v>3704185.4400000004</v>
      </c>
      <c r="G534" s="13">
        <f>G530+G529</f>
        <v>14816741.760000002</v>
      </c>
    </row>
    <row r="535" spans="1:12">
      <c r="B535" s="7" t="s">
        <v>24</v>
      </c>
      <c r="C535" s="11">
        <f>C534+C533</f>
        <v>823.05</v>
      </c>
      <c r="D535" s="11">
        <f>D534+D533</f>
        <v>1859.65</v>
      </c>
      <c r="E535" s="14"/>
      <c r="F535" s="13">
        <f>F534+F533</f>
        <v>6322426.1450000005</v>
      </c>
      <c r="G535" s="13">
        <f>G534+G533</f>
        <v>25289704.580000002</v>
      </c>
      <c r="L535" s="13"/>
    </row>
    <row r="537" spans="1:12">
      <c r="A537" s="7" t="s">
        <v>76</v>
      </c>
    </row>
    <row r="539" spans="1:12">
      <c r="B539" s="7" t="s">
        <v>18</v>
      </c>
      <c r="C539" s="11">
        <v>1.03</v>
      </c>
      <c r="D539" s="11">
        <v>2.68</v>
      </c>
      <c r="E539" s="12">
        <v>19202</v>
      </c>
      <c r="F539" s="13">
        <f>G539/4</f>
        <v>12865.34</v>
      </c>
      <c r="G539" s="13">
        <f>D539*E539</f>
        <v>51461.36</v>
      </c>
    </row>
    <row r="540" spans="1:12">
      <c r="B540" s="7" t="s">
        <v>20</v>
      </c>
      <c r="C540" s="11">
        <v>11.68</v>
      </c>
      <c r="D540" s="11">
        <v>25.43</v>
      </c>
      <c r="E540" s="12">
        <v>19202</v>
      </c>
      <c r="F540" s="13">
        <f>G540/4</f>
        <v>122076.715</v>
      </c>
      <c r="G540" s="13">
        <f>D540*E540</f>
        <v>488306.86</v>
      </c>
    </row>
    <row r="541" spans="1:12">
      <c r="B541" s="7" t="s">
        <v>22</v>
      </c>
      <c r="C541" s="11">
        <v>5.3</v>
      </c>
      <c r="D541" s="11">
        <v>11.22</v>
      </c>
      <c r="E541" s="12">
        <v>11274</v>
      </c>
      <c r="F541" s="13">
        <f>G541/4</f>
        <v>31623.570000000003</v>
      </c>
      <c r="G541" s="13">
        <f>D541*E541</f>
        <v>126494.28000000001</v>
      </c>
    </row>
    <row r="542" spans="1:12">
      <c r="B542" s="7" t="s">
        <v>23</v>
      </c>
      <c r="C542" s="11">
        <v>28.41</v>
      </c>
      <c r="D542" s="11">
        <v>57.02</v>
      </c>
      <c r="E542" s="12">
        <v>11274</v>
      </c>
      <c r="F542" s="13">
        <f>G542/4</f>
        <v>160710.87</v>
      </c>
      <c r="G542" s="13">
        <f>D542*E542</f>
        <v>642843.48</v>
      </c>
    </row>
    <row r="543" spans="1:12">
      <c r="B543" s="7" t="s">
        <v>24</v>
      </c>
      <c r="C543" s="11">
        <f>C542+C541+C540+C539</f>
        <v>46.42</v>
      </c>
      <c r="D543" s="11">
        <f>D542+D541+D540+D539</f>
        <v>96.350000000000023</v>
      </c>
      <c r="E543" s="14"/>
      <c r="F543" s="13">
        <f>F542+F541+F540+F539</f>
        <v>327276.49500000005</v>
      </c>
      <c r="G543" s="13">
        <f>G542+G541+G540+G539</f>
        <v>1309105.9800000002</v>
      </c>
    </row>
    <row r="544" spans="1:12">
      <c r="E544" s="24"/>
    </row>
    <row r="545" spans="1:12">
      <c r="B545" s="7" t="s">
        <v>26</v>
      </c>
      <c r="C545" s="11">
        <f>C540+C539</f>
        <v>12.709999999999999</v>
      </c>
      <c r="D545" s="11">
        <f>D540+D539</f>
        <v>28.11</v>
      </c>
      <c r="E545" s="12">
        <v>19202</v>
      </c>
      <c r="F545" s="13">
        <f>F540+F539</f>
        <v>134942.05499999999</v>
      </c>
      <c r="G545" s="13">
        <f>G540+G539</f>
        <v>539768.22</v>
      </c>
    </row>
    <row r="546" spans="1:12">
      <c r="B546" s="7" t="s">
        <v>27</v>
      </c>
      <c r="C546" s="11">
        <f>C542+C541</f>
        <v>33.71</v>
      </c>
      <c r="D546" s="11">
        <f>D542+D541</f>
        <v>68.240000000000009</v>
      </c>
      <c r="E546" s="12">
        <v>11274</v>
      </c>
      <c r="F546" s="13">
        <f>F542+F541</f>
        <v>192334.44</v>
      </c>
      <c r="G546" s="13">
        <f>G542+G541</f>
        <v>769337.76</v>
      </c>
    </row>
    <row r="547" spans="1:12">
      <c r="B547" s="7" t="s">
        <v>24</v>
      </c>
      <c r="C547" s="11">
        <f>C546+C545</f>
        <v>46.42</v>
      </c>
      <c r="D547" s="11">
        <f>D546+D545</f>
        <v>96.350000000000009</v>
      </c>
      <c r="E547" s="14"/>
      <c r="F547" s="13">
        <f>F546+F545</f>
        <v>327276.495</v>
      </c>
      <c r="G547" s="13">
        <f>G546+G545</f>
        <v>1309105.98</v>
      </c>
      <c r="L547" s="13"/>
    </row>
    <row r="549" spans="1:12">
      <c r="A549" s="7" t="s">
        <v>130</v>
      </c>
    </row>
    <row r="551" spans="1:12">
      <c r="B551" s="7" t="s">
        <v>18</v>
      </c>
      <c r="C551" s="11">
        <f t="shared" ref="C551:D554" si="2">SUM(C454,C466,C478,C491,C503,C515,C527,C539)</f>
        <v>90.61</v>
      </c>
      <c r="D551" s="11">
        <f t="shared" si="2"/>
        <v>364.45000000000005</v>
      </c>
      <c r="E551" s="12">
        <v>19202</v>
      </c>
      <c r="F551" s="13">
        <f>G551/4</f>
        <v>1749542.2250000003</v>
      </c>
      <c r="G551" s="13">
        <f>D551*E551</f>
        <v>6998168.9000000013</v>
      </c>
    </row>
    <row r="552" spans="1:12">
      <c r="B552" s="7" t="s">
        <v>20</v>
      </c>
      <c r="C552" s="11">
        <f t="shared" si="2"/>
        <v>164.69</v>
      </c>
      <c r="D552" s="11">
        <f t="shared" si="2"/>
        <v>470.16</v>
      </c>
      <c r="E552" s="12">
        <v>19202</v>
      </c>
      <c r="F552" s="13">
        <f>G552/4</f>
        <v>2257003.08</v>
      </c>
      <c r="G552" s="13">
        <f>D552*E552</f>
        <v>9028012.3200000003</v>
      </c>
    </row>
    <row r="553" spans="1:12">
      <c r="B553" s="7" t="s">
        <v>22</v>
      </c>
      <c r="C553" s="11">
        <f t="shared" si="2"/>
        <v>131.44</v>
      </c>
      <c r="D553" s="11">
        <f t="shared" si="2"/>
        <v>276.37</v>
      </c>
      <c r="E553" s="12">
        <v>11274</v>
      </c>
      <c r="F553" s="13">
        <f>G553/4</f>
        <v>778948.84499999997</v>
      </c>
      <c r="G553" s="13">
        <f>D553*E553</f>
        <v>3115795.38</v>
      </c>
    </row>
    <row r="554" spans="1:12">
      <c r="B554" s="7" t="s">
        <v>23</v>
      </c>
      <c r="C554" s="11">
        <f t="shared" si="2"/>
        <v>990.5</v>
      </c>
      <c r="D554" s="11">
        <f t="shared" si="2"/>
        <v>1945.5700000000002</v>
      </c>
      <c r="E554" s="12">
        <v>11274</v>
      </c>
      <c r="F554" s="13">
        <f>G554/4</f>
        <v>5483589.0450000009</v>
      </c>
      <c r="G554" s="13">
        <f>D554*E554</f>
        <v>21934356.180000003</v>
      </c>
    </row>
    <row r="555" spans="1:12">
      <c r="B555" s="7" t="s">
        <v>24</v>
      </c>
      <c r="C555" s="11">
        <f>SUM(C551:C554)</f>
        <v>1377.24</v>
      </c>
      <c r="D555" s="11">
        <f>SUM(D551:D554)</f>
        <v>3056.55</v>
      </c>
      <c r="E555" s="14"/>
      <c r="F555" s="13">
        <f>F554+F553+F552+F551</f>
        <v>10269083.195</v>
      </c>
      <c r="G555" s="13">
        <f>G554+G553+G552+G551</f>
        <v>41076332.780000001</v>
      </c>
    </row>
    <row r="556" spans="1:12">
      <c r="E556" s="24"/>
    </row>
    <row r="557" spans="1:12">
      <c r="B557" s="7" t="s">
        <v>26</v>
      </c>
      <c r="C557" s="11">
        <f>SUM(C551:C552)</f>
        <v>255.3</v>
      </c>
      <c r="D557" s="11">
        <f>SUM(D551:D552)</f>
        <v>834.61000000000013</v>
      </c>
      <c r="E557" s="12">
        <v>19202</v>
      </c>
      <c r="F557" s="13">
        <f>F552+F551</f>
        <v>4006545.3050000006</v>
      </c>
      <c r="G557" s="13">
        <f>G552+G551</f>
        <v>16026181.220000003</v>
      </c>
    </row>
    <row r="558" spans="1:12">
      <c r="B558" s="7" t="s">
        <v>27</v>
      </c>
      <c r="C558" s="11">
        <f>SUM(C553:C554)</f>
        <v>1121.94</v>
      </c>
      <c r="D558" s="11">
        <f>SUM(D553:D554)</f>
        <v>2221.94</v>
      </c>
      <c r="E558" s="12">
        <v>11274</v>
      </c>
      <c r="F558" s="13">
        <f>F554+F553</f>
        <v>6262537.8900000006</v>
      </c>
      <c r="G558" s="13">
        <f>G554+G553</f>
        <v>25050151.560000002</v>
      </c>
    </row>
    <row r="559" spans="1:12">
      <c r="B559" s="7" t="s">
        <v>24</v>
      </c>
      <c r="C559" s="11">
        <f>SUM(C557:C558)</f>
        <v>1377.24</v>
      </c>
      <c r="D559" s="11">
        <f>SUM(D557:D558)</f>
        <v>3056.55</v>
      </c>
      <c r="E559" s="14"/>
      <c r="F559" s="13">
        <f>F558+F557</f>
        <v>10269083.195</v>
      </c>
      <c r="G559" s="13">
        <f>G558+G557</f>
        <v>41076332.780000001</v>
      </c>
      <c r="L559" s="13"/>
    </row>
    <row r="561" spans="1:12">
      <c r="A561" s="7" t="s">
        <v>131</v>
      </c>
    </row>
    <row r="563" spans="1:12">
      <c r="A563" s="7" t="s">
        <v>77</v>
      </c>
    </row>
    <row r="565" spans="1:12">
      <c r="B565" s="7" t="s">
        <v>18</v>
      </c>
      <c r="C565" s="11">
        <v>67.83</v>
      </c>
      <c r="D565" s="11">
        <v>237.06</v>
      </c>
      <c r="E565" s="12">
        <v>19202</v>
      </c>
      <c r="F565" s="13">
        <f>G565/4</f>
        <v>1138006.53</v>
      </c>
      <c r="G565" s="13">
        <f>D565*E565</f>
        <v>4552026.12</v>
      </c>
    </row>
    <row r="566" spans="1:12">
      <c r="B566" s="7" t="s">
        <v>20</v>
      </c>
      <c r="C566" s="11">
        <v>98.49</v>
      </c>
      <c r="D566" s="11">
        <v>306.89</v>
      </c>
      <c r="E566" s="12">
        <v>19202</v>
      </c>
      <c r="F566" s="13">
        <f>G566/4</f>
        <v>1473225.4449999998</v>
      </c>
      <c r="G566" s="13">
        <f>D566*E566</f>
        <v>5892901.7799999993</v>
      </c>
    </row>
    <row r="567" spans="1:12">
      <c r="B567" s="7" t="s">
        <v>22</v>
      </c>
      <c r="C567" s="11">
        <v>125.63</v>
      </c>
      <c r="D567" s="11">
        <v>263.23</v>
      </c>
      <c r="E567" s="12">
        <v>11274</v>
      </c>
      <c r="F567" s="13">
        <f>G567/4</f>
        <v>741913.755</v>
      </c>
      <c r="G567" s="13">
        <f>D567*E567</f>
        <v>2967655.02</v>
      </c>
    </row>
    <row r="568" spans="1:12">
      <c r="B568" s="7" t="s">
        <v>23</v>
      </c>
      <c r="C568" s="11">
        <v>773.48</v>
      </c>
      <c r="D568" s="11">
        <v>1565.29</v>
      </c>
      <c r="E568" s="12">
        <v>11274</v>
      </c>
      <c r="F568" s="13">
        <f>G568/4</f>
        <v>4411769.8650000002</v>
      </c>
      <c r="G568" s="13">
        <f>D568*E568</f>
        <v>17647079.460000001</v>
      </c>
    </row>
    <row r="569" spans="1:12">
      <c r="B569" s="7" t="s">
        <v>24</v>
      </c>
      <c r="C569" s="11">
        <f>C568+C567+C566+C565</f>
        <v>1065.43</v>
      </c>
      <c r="D569" s="11">
        <f>D568+D567+D566+D565</f>
        <v>2372.4699999999998</v>
      </c>
      <c r="E569" s="14"/>
      <c r="F569" s="13">
        <f>F568+F567+F566+F565</f>
        <v>7764915.5949999997</v>
      </c>
      <c r="G569" s="13">
        <f>G568+G567+G566+G565</f>
        <v>31059662.379999999</v>
      </c>
    </row>
    <row r="570" spans="1:12">
      <c r="E570" s="24"/>
    </row>
    <row r="571" spans="1:12">
      <c r="B571" s="7" t="s">
        <v>26</v>
      </c>
      <c r="C571" s="11">
        <f>C566+C565</f>
        <v>166.32</v>
      </c>
      <c r="D571" s="11">
        <f>D566+D565</f>
        <v>543.95000000000005</v>
      </c>
      <c r="E571" s="12">
        <v>19202</v>
      </c>
      <c r="F571" s="13">
        <f>F566+F565</f>
        <v>2611231.9749999996</v>
      </c>
      <c r="G571" s="13">
        <f>G566+G565</f>
        <v>10444927.899999999</v>
      </c>
    </row>
    <row r="572" spans="1:12">
      <c r="B572" s="7" t="s">
        <v>27</v>
      </c>
      <c r="C572" s="11">
        <f>C568+C567</f>
        <v>899.11</v>
      </c>
      <c r="D572" s="11">
        <f>D568+D567</f>
        <v>1828.52</v>
      </c>
      <c r="E572" s="12">
        <v>11274</v>
      </c>
      <c r="F572" s="13">
        <f>F568+F567</f>
        <v>5153683.62</v>
      </c>
      <c r="G572" s="13">
        <f>G568+G567</f>
        <v>20614734.48</v>
      </c>
    </row>
    <row r="573" spans="1:12">
      <c r="B573" s="7" t="s">
        <v>24</v>
      </c>
      <c r="C573" s="11">
        <f>C572+C571</f>
        <v>1065.43</v>
      </c>
      <c r="D573" s="11">
        <f>D572+D571</f>
        <v>2372.4700000000003</v>
      </c>
      <c r="E573" s="14"/>
      <c r="F573" s="13">
        <f>F572+F571</f>
        <v>7764915.5949999997</v>
      </c>
      <c r="G573" s="13">
        <f>G572+G571</f>
        <v>31059662.379999999</v>
      </c>
      <c r="L573" s="13"/>
    </row>
    <row r="578" spans="1:7">
      <c r="A578" s="7" t="s">
        <v>78</v>
      </c>
    </row>
    <row r="580" spans="1:7">
      <c r="B580" s="7" t="s">
        <v>18</v>
      </c>
      <c r="C580" s="15">
        <v>0</v>
      </c>
      <c r="D580" s="15">
        <v>0</v>
      </c>
      <c r="E580" s="12">
        <v>19202</v>
      </c>
      <c r="F580" s="13">
        <f>G580/4</f>
        <v>0</v>
      </c>
      <c r="G580" s="13">
        <f>D580*E580</f>
        <v>0</v>
      </c>
    </row>
    <row r="581" spans="1:7">
      <c r="B581" s="7" t="s">
        <v>20</v>
      </c>
      <c r="C581" s="15">
        <v>4.3</v>
      </c>
      <c r="D581" s="15">
        <v>8.6</v>
      </c>
      <c r="E581" s="12">
        <v>19202</v>
      </c>
      <c r="F581" s="13">
        <f>G581/4</f>
        <v>41284.299999999996</v>
      </c>
      <c r="G581" s="13">
        <f>D581*E581</f>
        <v>165137.19999999998</v>
      </c>
    </row>
    <row r="582" spans="1:7">
      <c r="B582" s="7" t="s">
        <v>22</v>
      </c>
      <c r="C582" s="15">
        <v>7.17</v>
      </c>
      <c r="D582" s="15">
        <v>14.34</v>
      </c>
      <c r="E582" s="12">
        <v>11274</v>
      </c>
      <c r="F582" s="13">
        <f>G582/4</f>
        <v>40417.29</v>
      </c>
      <c r="G582" s="13">
        <f>D582*E582</f>
        <v>161669.16</v>
      </c>
    </row>
    <row r="583" spans="1:7">
      <c r="B583" s="7" t="s">
        <v>23</v>
      </c>
      <c r="C583" s="15">
        <v>12.81</v>
      </c>
      <c r="D583" s="15">
        <v>25.62</v>
      </c>
      <c r="E583" s="12">
        <v>11274</v>
      </c>
      <c r="F583" s="13">
        <f>G583/4</f>
        <v>72209.97</v>
      </c>
      <c r="G583" s="13">
        <f>D583*E583</f>
        <v>288839.88</v>
      </c>
    </row>
    <row r="584" spans="1:7">
      <c r="B584" s="7" t="s">
        <v>24</v>
      </c>
      <c r="C584" s="11">
        <f>C583+C582+C581+C580</f>
        <v>24.28</v>
      </c>
      <c r="D584" s="11">
        <f>D583+D582+D581+D580</f>
        <v>48.56</v>
      </c>
      <c r="E584" s="14"/>
      <c r="F584" s="13">
        <f>F583+F582+F581+F580</f>
        <v>153911.56</v>
      </c>
      <c r="G584" s="13">
        <f>G583+G582+G581+G580</f>
        <v>615646.24</v>
      </c>
    </row>
    <row r="585" spans="1:7">
      <c r="C585" s="15"/>
      <c r="D585" s="15"/>
      <c r="E585" s="24"/>
    </row>
    <row r="586" spans="1:7">
      <c r="B586" s="7" t="s">
        <v>26</v>
      </c>
      <c r="C586" s="11">
        <f>C581+C580</f>
        <v>4.3</v>
      </c>
      <c r="D586" s="11">
        <f>D581+D580</f>
        <v>8.6</v>
      </c>
      <c r="E586" s="12">
        <v>19202</v>
      </c>
      <c r="F586" s="13">
        <f>F581+F580</f>
        <v>41284.299999999996</v>
      </c>
      <c r="G586" s="13">
        <f>G581+G580</f>
        <v>165137.19999999998</v>
      </c>
    </row>
    <row r="587" spans="1:7">
      <c r="B587" s="7" t="s">
        <v>27</v>
      </c>
      <c r="C587" s="11">
        <f>C583+C582</f>
        <v>19.98</v>
      </c>
      <c r="D587" s="11">
        <f>D583+D582</f>
        <v>39.96</v>
      </c>
      <c r="E587" s="12">
        <v>11274</v>
      </c>
      <c r="F587" s="13">
        <f>F583+F582</f>
        <v>112627.26000000001</v>
      </c>
      <c r="G587" s="13">
        <f>G583+G582</f>
        <v>450509.04000000004</v>
      </c>
    </row>
    <row r="588" spans="1:7">
      <c r="B588" s="7" t="s">
        <v>24</v>
      </c>
      <c r="C588" s="11">
        <f>C587+C586</f>
        <v>24.28</v>
      </c>
      <c r="D588" s="11">
        <f>D587+D586</f>
        <v>48.56</v>
      </c>
      <c r="E588" s="14"/>
      <c r="F588" s="13">
        <f>F587+F586</f>
        <v>153911.56</v>
      </c>
      <c r="G588" s="13">
        <f>G587+G586</f>
        <v>615646.24</v>
      </c>
    </row>
    <row r="589" spans="1:7">
      <c r="C589" s="15"/>
      <c r="D589" s="15"/>
    </row>
    <row r="590" spans="1:7">
      <c r="A590" s="7" t="s">
        <v>79</v>
      </c>
    </row>
    <row r="592" spans="1:7">
      <c r="B592" s="7" t="s">
        <v>18</v>
      </c>
      <c r="C592" s="11">
        <v>0</v>
      </c>
      <c r="D592" s="11">
        <v>0</v>
      </c>
      <c r="E592" s="12">
        <v>19202</v>
      </c>
      <c r="F592" s="13">
        <f>G592/4</f>
        <v>0</v>
      </c>
      <c r="G592" s="13">
        <f>D592*E592</f>
        <v>0</v>
      </c>
    </row>
    <row r="593" spans="1:12">
      <c r="B593" s="7" t="s">
        <v>20</v>
      </c>
      <c r="C593" s="11">
        <v>7.36</v>
      </c>
      <c r="D593" s="11">
        <v>19.04</v>
      </c>
      <c r="E593" s="12">
        <v>19202</v>
      </c>
      <c r="F593" s="13">
        <f>G593/4</f>
        <v>91401.51999999999</v>
      </c>
      <c r="G593" s="13">
        <f>D593*E593</f>
        <v>365606.07999999996</v>
      </c>
    </row>
    <row r="594" spans="1:12">
      <c r="B594" s="7" t="s">
        <v>22</v>
      </c>
      <c r="C594" s="11">
        <v>9.99</v>
      </c>
      <c r="D594" s="11">
        <v>19.899999999999999</v>
      </c>
      <c r="E594" s="12">
        <v>11274</v>
      </c>
      <c r="F594" s="13">
        <f>G594/4</f>
        <v>56088.149999999994</v>
      </c>
      <c r="G594" s="13">
        <f>D594*E594</f>
        <v>224352.59999999998</v>
      </c>
    </row>
    <row r="595" spans="1:12">
      <c r="B595" s="7" t="s">
        <v>23</v>
      </c>
      <c r="C595" s="11">
        <v>20.55</v>
      </c>
      <c r="D595" s="11">
        <v>43.59</v>
      </c>
      <c r="E595" s="12">
        <v>11274</v>
      </c>
      <c r="F595" s="13">
        <f>G595/4</f>
        <v>122858.41500000001</v>
      </c>
      <c r="G595" s="13">
        <f>D595*E595</f>
        <v>491433.66000000003</v>
      </c>
    </row>
    <row r="596" spans="1:12">
      <c r="B596" s="7" t="s">
        <v>24</v>
      </c>
      <c r="C596" s="11">
        <f>C595+C594+C593+C592</f>
        <v>37.9</v>
      </c>
      <c r="D596" s="11">
        <f>D595+D594+D593+D592</f>
        <v>82.53</v>
      </c>
      <c r="E596" s="14"/>
      <c r="F596" s="13">
        <f>F595+F594+F593+F592</f>
        <v>270348.08499999996</v>
      </c>
      <c r="G596" s="13">
        <f>G595+G594+G593+G592</f>
        <v>1081392.3399999999</v>
      </c>
    </row>
    <row r="597" spans="1:12">
      <c r="E597" s="24"/>
    </row>
    <row r="598" spans="1:12">
      <c r="B598" s="7" t="s">
        <v>26</v>
      </c>
      <c r="C598" s="11">
        <f>C593+C592</f>
        <v>7.36</v>
      </c>
      <c r="D598" s="11">
        <f>D593+D592</f>
        <v>19.04</v>
      </c>
      <c r="E598" s="12">
        <v>19202</v>
      </c>
      <c r="F598" s="13">
        <f>F593+F592</f>
        <v>91401.51999999999</v>
      </c>
      <c r="G598" s="13">
        <f>G593+G592</f>
        <v>365606.07999999996</v>
      </c>
    </row>
    <row r="599" spans="1:12">
      <c r="B599" s="7" t="s">
        <v>27</v>
      </c>
      <c r="C599" s="11">
        <f>C595+C594</f>
        <v>30.54</v>
      </c>
      <c r="D599" s="11">
        <f>D595+D594</f>
        <v>63.49</v>
      </c>
      <c r="E599" s="12">
        <v>11274</v>
      </c>
      <c r="F599" s="13">
        <f>F595+F594</f>
        <v>178946.565</v>
      </c>
      <c r="G599" s="13">
        <f>G595+G594</f>
        <v>715786.26</v>
      </c>
    </row>
    <row r="600" spans="1:12">
      <c r="B600" s="7" t="s">
        <v>24</v>
      </c>
      <c r="C600" s="11">
        <f>C599+C598</f>
        <v>37.9</v>
      </c>
      <c r="D600" s="11">
        <f>D599+D598</f>
        <v>82.53</v>
      </c>
      <c r="E600" s="14"/>
      <c r="F600" s="13">
        <f>F599+F598</f>
        <v>270348.08499999996</v>
      </c>
      <c r="G600" s="13">
        <f>G599+G598</f>
        <v>1081392.3399999999</v>
      </c>
      <c r="L600" s="13"/>
    </row>
    <row r="603" spans="1:12">
      <c r="A603" s="7" t="s">
        <v>80</v>
      </c>
    </row>
    <row r="605" spans="1:12">
      <c r="B605" s="7" t="s">
        <v>18</v>
      </c>
      <c r="C605" s="11">
        <v>3.05</v>
      </c>
      <c r="D605" s="11">
        <v>10.83</v>
      </c>
      <c r="E605" s="12">
        <v>19202</v>
      </c>
      <c r="F605" s="13">
        <f>G605/4</f>
        <v>51989.415000000001</v>
      </c>
      <c r="G605" s="13">
        <f>D605*E605</f>
        <v>207957.66</v>
      </c>
    </row>
    <row r="606" spans="1:12">
      <c r="B606" s="7" t="s">
        <v>20</v>
      </c>
      <c r="C606" s="11">
        <v>12.04</v>
      </c>
      <c r="D606" s="11">
        <v>29.02</v>
      </c>
      <c r="E606" s="12">
        <v>19202</v>
      </c>
      <c r="F606" s="13">
        <f>G606/4</f>
        <v>139310.51</v>
      </c>
      <c r="G606" s="13">
        <f>D606*E606</f>
        <v>557242.04</v>
      </c>
    </row>
    <row r="607" spans="1:12">
      <c r="B607" s="7" t="s">
        <v>22</v>
      </c>
      <c r="C607" s="11">
        <v>5.18</v>
      </c>
      <c r="D607" s="11">
        <v>10.3</v>
      </c>
      <c r="E607" s="12">
        <v>11274</v>
      </c>
      <c r="F607" s="13">
        <f>G607/4</f>
        <v>29030.550000000003</v>
      </c>
      <c r="G607" s="13">
        <f>D607*E607</f>
        <v>116122.20000000001</v>
      </c>
    </row>
    <row r="608" spans="1:12">
      <c r="B608" s="7" t="s">
        <v>23</v>
      </c>
      <c r="C608" s="11">
        <v>30.69</v>
      </c>
      <c r="D608" s="11">
        <v>61.22</v>
      </c>
      <c r="E608" s="12">
        <v>11274</v>
      </c>
      <c r="F608" s="13">
        <f>G608/4</f>
        <v>172548.57</v>
      </c>
      <c r="G608" s="13">
        <f>D608*E608</f>
        <v>690194.28</v>
      </c>
    </row>
    <row r="609" spans="1:12">
      <c r="B609" s="7" t="s">
        <v>24</v>
      </c>
      <c r="C609" s="11">
        <f>C608+C607+C606+C605</f>
        <v>50.96</v>
      </c>
      <c r="D609" s="11">
        <f>D608+D607+D606+D605</f>
        <v>111.36999999999999</v>
      </c>
      <c r="E609" s="14"/>
      <c r="F609" s="13">
        <f>F608+F607+F606+F605</f>
        <v>392879.04499999998</v>
      </c>
      <c r="G609" s="13">
        <f>G608+G607+G606+G605</f>
        <v>1571516.18</v>
      </c>
    </row>
    <row r="610" spans="1:12">
      <c r="E610" s="24"/>
    </row>
    <row r="611" spans="1:12">
      <c r="B611" s="7" t="s">
        <v>26</v>
      </c>
      <c r="C611" s="11">
        <f>C606+C605</f>
        <v>15.09</v>
      </c>
      <c r="D611" s="11">
        <f>D606+D605</f>
        <v>39.85</v>
      </c>
      <c r="E611" s="12">
        <v>19202</v>
      </c>
      <c r="F611" s="13">
        <f>F606+F605</f>
        <v>191299.92500000002</v>
      </c>
      <c r="G611" s="13">
        <f>G606+G605</f>
        <v>765199.70000000007</v>
      </c>
    </row>
    <row r="612" spans="1:12">
      <c r="B612" s="7" t="s">
        <v>27</v>
      </c>
      <c r="C612" s="11">
        <f>C607+C608</f>
        <v>35.870000000000005</v>
      </c>
      <c r="D612" s="11">
        <f>D607+D608</f>
        <v>71.52</v>
      </c>
      <c r="E612" s="12">
        <v>11274</v>
      </c>
      <c r="F612" s="13">
        <f>F608+F607</f>
        <v>201579.12</v>
      </c>
      <c r="G612" s="13">
        <f>G608+G607</f>
        <v>806316.48</v>
      </c>
    </row>
    <row r="613" spans="1:12">
      <c r="B613" s="7" t="s">
        <v>24</v>
      </c>
      <c r="C613" s="11">
        <f>C612+C611</f>
        <v>50.960000000000008</v>
      </c>
      <c r="D613" s="11">
        <f>D612+D611</f>
        <v>111.37</v>
      </c>
      <c r="E613" s="14"/>
      <c r="F613" s="13">
        <f>F612+F611</f>
        <v>392879.04500000004</v>
      </c>
      <c r="G613" s="13">
        <f>G612+G611</f>
        <v>1571516.1800000002</v>
      </c>
      <c r="L613" s="13"/>
    </row>
    <row r="615" spans="1:12">
      <c r="A615" s="7" t="s">
        <v>81</v>
      </c>
    </row>
    <row r="617" spans="1:12">
      <c r="B617" s="7" t="s">
        <v>18</v>
      </c>
      <c r="C617" s="11">
        <v>12.63</v>
      </c>
      <c r="D617" s="11">
        <v>62.82</v>
      </c>
      <c r="E617" s="12">
        <v>19202</v>
      </c>
      <c r="F617" s="13">
        <f>G617/4</f>
        <v>301567.40999999997</v>
      </c>
      <c r="G617" s="13">
        <f>D617*E617</f>
        <v>1206269.6399999999</v>
      </c>
    </row>
    <row r="618" spans="1:12">
      <c r="B618" s="7" t="s">
        <v>20</v>
      </c>
      <c r="C618" s="11">
        <v>59.85</v>
      </c>
      <c r="D618" s="11">
        <v>228.74</v>
      </c>
      <c r="E618" s="12">
        <v>19202</v>
      </c>
      <c r="F618" s="13">
        <f>G618/4</f>
        <v>1098066.3700000001</v>
      </c>
      <c r="G618" s="13">
        <f>D618*E618</f>
        <v>4392265.4800000004</v>
      </c>
    </row>
    <row r="619" spans="1:12">
      <c r="B619" s="7" t="s">
        <v>22</v>
      </c>
      <c r="C619" s="11">
        <v>35.78</v>
      </c>
      <c r="D619" s="11">
        <v>95.68</v>
      </c>
      <c r="E619" s="12">
        <v>11274</v>
      </c>
      <c r="F619" s="13">
        <f>G619/4</f>
        <v>269674.08</v>
      </c>
      <c r="G619" s="13">
        <f>D619*E619</f>
        <v>1078696.32</v>
      </c>
    </row>
    <row r="620" spans="1:12">
      <c r="B620" s="7" t="s">
        <v>23</v>
      </c>
      <c r="C620" s="11">
        <v>369.01</v>
      </c>
      <c r="D620" s="11">
        <v>750.23</v>
      </c>
      <c r="E620" s="12">
        <v>11274</v>
      </c>
      <c r="F620" s="13">
        <f>G620/4</f>
        <v>2114523.2549999999</v>
      </c>
      <c r="G620" s="13">
        <f>D620*E620</f>
        <v>8458093.0199999996</v>
      </c>
    </row>
    <row r="621" spans="1:12">
      <c r="B621" s="7" t="s">
        <v>24</v>
      </c>
      <c r="C621" s="11">
        <f>C620+C619+C618+C617</f>
        <v>477.27</v>
      </c>
      <c r="D621" s="11">
        <f>D620+D619+D618+D617</f>
        <v>1137.47</v>
      </c>
      <c r="E621" s="14"/>
      <c r="F621" s="13">
        <f>F620+F619+F618+F617</f>
        <v>3783831.1150000002</v>
      </c>
      <c r="G621" s="13">
        <f>G620+G619+G618+G617</f>
        <v>15135324.460000001</v>
      </c>
    </row>
    <row r="622" spans="1:12">
      <c r="E622" s="24"/>
    </row>
    <row r="623" spans="1:12">
      <c r="B623" s="7" t="s">
        <v>26</v>
      </c>
      <c r="C623" s="11">
        <f>C618+C617</f>
        <v>72.48</v>
      </c>
      <c r="D623" s="11">
        <f>D618+D617</f>
        <v>291.56</v>
      </c>
      <c r="E623" s="12">
        <v>19202</v>
      </c>
      <c r="F623" s="13">
        <f>F618+F617</f>
        <v>1399633.78</v>
      </c>
      <c r="G623" s="13">
        <f>G618+G617</f>
        <v>5598535.1200000001</v>
      </c>
    </row>
    <row r="624" spans="1:12">
      <c r="B624" s="7" t="s">
        <v>27</v>
      </c>
      <c r="C624" s="11">
        <f>C620+C619</f>
        <v>404.78999999999996</v>
      </c>
      <c r="D624" s="11">
        <f>D620+D619</f>
        <v>845.91000000000008</v>
      </c>
      <c r="E624" s="12">
        <v>11274</v>
      </c>
      <c r="F624" s="13">
        <f>F620+F619</f>
        <v>2384197.335</v>
      </c>
      <c r="G624" s="13">
        <f>G620+G619</f>
        <v>9536789.3399999999</v>
      </c>
    </row>
    <row r="625" spans="1:12">
      <c r="B625" s="7" t="s">
        <v>24</v>
      </c>
      <c r="C625" s="11">
        <f>C624+C623</f>
        <v>477.27</v>
      </c>
      <c r="D625" s="11">
        <f>D624+D623</f>
        <v>1137.47</v>
      </c>
      <c r="E625" s="14"/>
      <c r="F625" s="13">
        <f>F624+F623</f>
        <v>3783831.1150000002</v>
      </c>
      <c r="G625" s="13">
        <f>G624+G623</f>
        <v>15135324.460000001</v>
      </c>
      <c r="L625" s="13"/>
    </row>
    <row r="627" spans="1:12">
      <c r="A627" s="7" t="s">
        <v>82</v>
      </c>
    </row>
    <row r="629" spans="1:12">
      <c r="B629" s="7" t="s">
        <v>18</v>
      </c>
      <c r="C629" s="11">
        <v>25.11</v>
      </c>
      <c r="D629" s="11">
        <v>130.18</v>
      </c>
      <c r="E629" s="12">
        <v>19202</v>
      </c>
      <c r="F629" s="13">
        <f>G629/4</f>
        <v>624929.09000000008</v>
      </c>
      <c r="G629" s="13">
        <f>D629*E629</f>
        <v>2499716.3600000003</v>
      </c>
    </row>
    <row r="630" spans="1:12">
      <c r="B630" s="7" t="s">
        <v>20</v>
      </c>
      <c r="C630" s="11">
        <v>44.04</v>
      </c>
      <c r="D630" s="11">
        <v>162.61000000000001</v>
      </c>
      <c r="E630" s="12">
        <v>19202</v>
      </c>
      <c r="F630" s="13">
        <f>G630/4</f>
        <v>780609.30500000005</v>
      </c>
      <c r="G630" s="13">
        <f>D630*E630</f>
        <v>3122437.22</v>
      </c>
    </row>
    <row r="631" spans="1:12">
      <c r="B631" s="7" t="s">
        <v>22</v>
      </c>
      <c r="C631" s="11">
        <v>51.19</v>
      </c>
      <c r="D631" s="11">
        <v>117.22</v>
      </c>
      <c r="E631" s="12">
        <v>11274</v>
      </c>
      <c r="F631" s="13">
        <f>G631/4</f>
        <v>330384.57</v>
      </c>
      <c r="G631" s="13">
        <f>D631*E631</f>
        <v>1321538.28</v>
      </c>
    </row>
    <row r="632" spans="1:12">
      <c r="B632" s="7" t="s">
        <v>23</v>
      </c>
      <c r="C632" s="11">
        <v>384.79</v>
      </c>
      <c r="D632" s="11">
        <v>783.35</v>
      </c>
      <c r="E632" s="12">
        <v>11274</v>
      </c>
      <c r="F632" s="13">
        <f>G632/4</f>
        <v>2207871.9750000001</v>
      </c>
      <c r="G632" s="13">
        <f>D632*E632</f>
        <v>8831487.9000000004</v>
      </c>
    </row>
    <row r="633" spans="1:12">
      <c r="B633" s="7" t="s">
        <v>24</v>
      </c>
      <c r="C633" s="11">
        <f>C632+C631+C630+C629</f>
        <v>505.13000000000005</v>
      </c>
      <c r="D633" s="11">
        <f>D632+D631+D630+D629</f>
        <v>1193.3600000000001</v>
      </c>
      <c r="E633" s="14"/>
      <c r="F633" s="13">
        <f>F632+F631+F630+F629</f>
        <v>3943794.9400000004</v>
      </c>
      <c r="G633" s="13">
        <f>G632+G631+G630+G629</f>
        <v>15775179.760000002</v>
      </c>
    </row>
    <row r="634" spans="1:12">
      <c r="E634" s="24"/>
    </row>
    <row r="635" spans="1:12">
      <c r="B635" s="7" t="s">
        <v>26</v>
      </c>
      <c r="C635" s="11">
        <f>C630+C629</f>
        <v>69.150000000000006</v>
      </c>
      <c r="D635" s="11">
        <f>D630+D629</f>
        <v>292.79000000000002</v>
      </c>
      <c r="E635" s="12">
        <v>19202</v>
      </c>
      <c r="F635" s="13">
        <f>F630+F629</f>
        <v>1405538.395</v>
      </c>
      <c r="G635" s="13">
        <f>G630+G629</f>
        <v>5622153.5800000001</v>
      </c>
    </row>
    <row r="636" spans="1:12">
      <c r="B636" s="7" t="s">
        <v>27</v>
      </c>
      <c r="C636" s="11">
        <f>C632+C631</f>
        <v>435.98</v>
      </c>
      <c r="D636" s="11">
        <f>D632+D631</f>
        <v>900.57</v>
      </c>
      <c r="E636" s="12">
        <v>11274</v>
      </c>
      <c r="F636" s="13">
        <f>F632+F631</f>
        <v>2538256.5449999999</v>
      </c>
      <c r="G636" s="13">
        <f>G632+G631</f>
        <v>10153026.18</v>
      </c>
    </row>
    <row r="637" spans="1:12">
      <c r="B637" s="7" t="s">
        <v>24</v>
      </c>
      <c r="C637" s="11">
        <f>C636+C635</f>
        <v>505.13</v>
      </c>
      <c r="D637" s="11">
        <f>D636+D635</f>
        <v>1193.3600000000001</v>
      </c>
      <c r="E637" s="14"/>
      <c r="F637" s="13">
        <f>F636+F635</f>
        <v>3943794.94</v>
      </c>
      <c r="G637" s="13">
        <f>G636+G635</f>
        <v>15775179.76</v>
      </c>
      <c r="L637" s="13"/>
    </row>
    <row r="639" spans="1:12">
      <c r="A639" s="7" t="s">
        <v>83</v>
      </c>
    </row>
    <row r="641" spans="1:12">
      <c r="B641" s="7" t="s">
        <v>18</v>
      </c>
      <c r="C641" s="11">
        <v>53.17</v>
      </c>
      <c r="D641" s="11">
        <v>253.53</v>
      </c>
      <c r="E641" s="12">
        <v>19202</v>
      </c>
      <c r="F641" s="13">
        <f>G641/4</f>
        <v>1217070.7649999999</v>
      </c>
      <c r="G641" s="13">
        <f>D641*E641</f>
        <v>4868283.0599999996</v>
      </c>
    </row>
    <row r="642" spans="1:12">
      <c r="B642" s="7" t="s">
        <v>20</v>
      </c>
      <c r="C642" s="11">
        <v>68.739999999999995</v>
      </c>
      <c r="D642" s="11">
        <v>220.94</v>
      </c>
      <c r="E642" s="12">
        <v>19202</v>
      </c>
      <c r="F642" s="13">
        <f>G642/4</f>
        <v>1060622.47</v>
      </c>
      <c r="G642" s="13">
        <f>D642*E642</f>
        <v>4242489.88</v>
      </c>
    </row>
    <row r="643" spans="1:12">
      <c r="B643" s="7" t="s">
        <v>22</v>
      </c>
      <c r="C643" s="11">
        <v>59.54</v>
      </c>
      <c r="D643" s="11">
        <v>131.66</v>
      </c>
      <c r="E643" s="12">
        <v>11274</v>
      </c>
      <c r="F643" s="13">
        <f>G643/4</f>
        <v>371083.70999999996</v>
      </c>
      <c r="G643" s="13">
        <f>D643*E643</f>
        <v>1484334.8399999999</v>
      </c>
    </row>
    <row r="644" spans="1:12">
      <c r="B644" s="7" t="s">
        <v>23</v>
      </c>
      <c r="C644" s="11">
        <v>538.20000000000005</v>
      </c>
      <c r="D644" s="11">
        <v>1058.69</v>
      </c>
      <c r="E644" s="12">
        <v>11274</v>
      </c>
      <c r="F644" s="13">
        <f>G644/4</f>
        <v>2983917.7650000001</v>
      </c>
      <c r="G644" s="13">
        <f>D644*E644</f>
        <v>11935671.060000001</v>
      </c>
    </row>
    <row r="645" spans="1:12">
      <c r="B645" s="7" t="s">
        <v>24</v>
      </c>
      <c r="C645" s="11">
        <f>C644+C643+C642+C641</f>
        <v>719.65</v>
      </c>
      <c r="D645" s="11">
        <f>D644+D643+D642+D641</f>
        <v>1664.8200000000002</v>
      </c>
      <c r="E645" s="14"/>
      <c r="F645" s="13">
        <f>F644+F643+F642+F641</f>
        <v>5632694.71</v>
      </c>
      <c r="G645" s="13">
        <f>G644+G643+G642+G641</f>
        <v>22530778.84</v>
      </c>
    </row>
    <row r="646" spans="1:12">
      <c r="E646" s="24"/>
    </row>
    <row r="647" spans="1:12">
      <c r="B647" s="7" t="s">
        <v>26</v>
      </c>
      <c r="C647" s="11">
        <f>C642+C641</f>
        <v>121.91</v>
      </c>
      <c r="D647" s="11">
        <f>D642+D641</f>
        <v>474.47</v>
      </c>
      <c r="E647" s="12">
        <v>19202</v>
      </c>
      <c r="F647" s="13">
        <f>F642+F641</f>
        <v>2277693.2349999999</v>
      </c>
      <c r="G647" s="13">
        <f>G642+G641</f>
        <v>9110772.9399999995</v>
      </c>
    </row>
    <row r="648" spans="1:12">
      <c r="B648" s="7" t="s">
        <v>27</v>
      </c>
      <c r="C648" s="11">
        <f>C644+C643</f>
        <v>597.74</v>
      </c>
      <c r="D648" s="11">
        <f>D644+D643</f>
        <v>1190.3500000000001</v>
      </c>
      <c r="E648" s="12">
        <v>11274</v>
      </c>
      <c r="F648" s="13">
        <f>F644+F643</f>
        <v>3355001.4750000001</v>
      </c>
      <c r="G648" s="13">
        <f>G644+G643</f>
        <v>13420005.9</v>
      </c>
    </row>
    <row r="649" spans="1:12">
      <c r="B649" s="7" t="s">
        <v>24</v>
      </c>
      <c r="C649" s="11">
        <f>C648+C647</f>
        <v>719.65</v>
      </c>
      <c r="D649" s="11">
        <f>D648+D647</f>
        <v>1664.8200000000002</v>
      </c>
      <c r="E649" s="14"/>
      <c r="F649" s="13">
        <f>F648+F647</f>
        <v>5632694.71</v>
      </c>
      <c r="G649" s="13">
        <f>G648+G647</f>
        <v>22530778.84</v>
      </c>
      <c r="L649" s="13"/>
    </row>
    <row r="651" spans="1:12">
      <c r="A651" s="7" t="s">
        <v>84</v>
      </c>
    </row>
    <row r="653" spans="1:12">
      <c r="B653" s="7" t="s">
        <v>18</v>
      </c>
      <c r="C653" s="11">
        <v>0</v>
      </c>
      <c r="D653" s="11">
        <v>0</v>
      </c>
      <c r="E653" s="12">
        <v>19202</v>
      </c>
      <c r="F653" s="13">
        <f>G653/4</f>
        <v>0</v>
      </c>
      <c r="G653" s="13">
        <f>D653*E653</f>
        <v>0</v>
      </c>
    </row>
    <row r="654" spans="1:12">
      <c r="B654" s="7" t="s">
        <v>20</v>
      </c>
      <c r="C654" s="11">
        <v>4.4400000000000004</v>
      </c>
      <c r="D654" s="11">
        <v>12.65</v>
      </c>
      <c r="E654" s="12">
        <v>19202</v>
      </c>
      <c r="F654" s="13">
        <f>G654/4</f>
        <v>60726.325000000004</v>
      </c>
      <c r="G654" s="13">
        <f>D654*E654</f>
        <v>242905.30000000002</v>
      </c>
    </row>
    <row r="655" spans="1:12">
      <c r="B655" s="7" t="s">
        <v>22</v>
      </c>
      <c r="C655" s="11">
        <v>8.7899999999999991</v>
      </c>
      <c r="D655" s="11">
        <v>18.16</v>
      </c>
      <c r="E655" s="12">
        <v>11274</v>
      </c>
      <c r="F655" s="13">
        <f>G655/4</f>
        <v>51183.96</v>
      </c>
      <c r="G655" s="13">
        <f>D655*E655</f>
        <v>204735.84</v>
      </c>
    </row>
    <row r="656" spans="1:12">
      <c r="B656" s="7" t="s">
        <v>23</v>
      </c>
      <c r="C656" s="11">
        <v>41.92</v>
      </c>
      <c r="D656" s="11">
        <v>83.31</v>
      </c>
      <c r="E656" s="12">
        <v>11274</v>
      </c>
      <c r="F656" s="13">
        <f>G656/4</f>
        <v>234809.23500000002</v>
      </c>
      <c r="G656" s="13">
        <f>D656*E656</f>
        <v>939236.94000000006</v>
      </c>
    </row>
    <row r="657" spans="1:12">
      <c r="B657" s="7" t="s">
        <v>24</v>
      </c>
      <c r="C657" s="11">
        <f>C656+C655+C654+C653</f>
        <v>55.15</v>
      </c>
      <c r="D657" s="11">
        <f>D656+D655+D654+D653</f>
        <v>114.12</v>
      </c>
      <c r="E657" s="14"/>
      <c r="F657" s="13">
        <f>F656+F655+F654+F653</f>
        <v>346719.52</v>
      </c>
      <c r="G657" s="13">
        <f>G656+G655+G654+G653</f>
        <v>1386878.08</v>
      </c>
    </row>
    <row r="658" spans="1:12">
      <c r="E658" s="24"/>
    </row>
    <row r="659" spans="1:12">
      <c r="B659" s="7" t="s">
        <v>26</v>
      </c>
      <c r="C659" s="11">
        <f>C654+C653</f>
        <v>4.4400000000000004</v>
      </c>
      <c r="D659" s="11">
        <f>D654+D653</f>
        <v>12.65</v>
      </c>
      <c r="E659" s="12">
        <v>19202</v>
      </c>
      <c r="F659" s="13">
        <f>F654+F653</f>
        <v>60726.325000000004</v>
      </c>
      <c r="G659" s="13">
        <f>G654+G653</f>
        <v>242905.30000000002</v>
      </c>
    </row>
    <row r="660" spans="1:12">
      <c r="B660" s="7" t="s">
        <v>27</v>
      </c>
      <c r="C660" s="11">
        <f>C656+C655</f>
        <v>50.71</v>
      </c>
      <c r="D660" s="11">
        <f>D656+D655</f>
        <v>101.47</v>
      </c>
      <c r="E660" s="12">
        <v>11274</v>
      </c>
      <c r="F660" s="13">
        <f>F656+F655</f>
        <v>285993.19500000001</v>
      </c>
      <c r="G660" s="13">
        <f>G656+G655</f>
        <v>1143972.78</v>
      </c>
    </row>
    <row r="661" spans="1:12">
      <c r="B661" s="7" t="s">
        <v>24</v>
      </c>
      <c r="C661" s="11">
        <f>C660+C659</f>
        <v>55.15</v>
      </c>
      <c r="D661" s="11">
        <f>D660+D659</f>
        <v>114.12</v>
      </c>
      <c r="E661" s="14"/>
      <c r="F661" s="13">
        <f>F660+F659</f>
        <v>346719.52</v>
      </c>
      <c r="G661" s="13">
        <f>G660+G659</f>
        <v>1386878.08</v>
      </c>
      <c r="L661" s="13"/>
    </row>
    <row r="663" spans="1:12">
      <c r="A663" s="7" t="s">
        <v>85</v>
      </c>
    </row>
    <row r="665" spans="1:12">
      <c r="B665" s="7" t="s">
        <v>18</v>
      </c>
      <c r="C665" s="11">
        <v>11.73</v>
      </c>
      <c r="D665" s="11">
        <v>51.66</v>
      </c>
      <c r="E665" s="12">
        <v>19202</v>
      </c>
      <c r="F665" s="13">
        <f>G665/4</f>
        <v>247993.83</v>
      </c>
      <c r="G665" s="13">
        <f>D665*E665</f>
        <v>991975.32</v>
      </c>
    </row>
    <row r="666" spans="1:12">
      <c r="B666" s="7" t="s">
        <v>20</v>
      </c>
      <c r="C666" s="11">
        <v>40.07</v>
      </c>
      <c r="D666" s="11">
        <v>137.21</v>
      </c>
      <c r="E666" s="12">
        <v>19202</v>
      </c>
      <c r="F666" s="13">
        <f>G666/4</f>
        <v>658676.60499999998</v>
      </c>
      <c r="G666" s="13">
        <f>D666*E666</f>
        <v>2634706.42</v>
      </c>
    </row>
    <row r="667" spans="1:12">
      <c r="B667" s="7" t="s">
        <v>22</v>
      </c>
      <c r="C667" s="11">
        <v>35.68</v>
      </c>
      <c r="D667" s="11">
        <v>79.12</v>
      </c>
      <c r="E667" s="12">
        <v>11274</v>
      </c>
      <c r="F667" s="13">
        <f>G667/4</f>
        <v>222999.72</v>
      </c>
      <c r="G667" s="13">
        <f>D667*E667</f>
        <v>891998.88</v>
      </c>
    </row>
    <row r="668" spans="1:12">
      <c r="B668" s="7" t="s">
        <v>23</v>
      </c>
      <c r="C668" s="11">
        <v>311.77999999999997</v>
      </c>
      <c r="D668" s="11">
        <v>618.74</v>
      </c>
      <c r="E668" s="12">
        <v>11274</v>
      </c>
      <c r="F668" s="13">
        <f>G668/4</f>
        <v>1743918.69</v>
      </c>
      <c r="G668" s="13">
        <f>D668*E668</f>
        <v>6975674.7599999998</v>
      </c>
    </row>
    <row r="669" spans="1:12">
      <c r="B669" s="7" t="s">
        <v>24</v>
      </c>
      <c r="C669" s="11">
        <f>C668+C667+C666+C665</f>
        <v>399.26</v>
      </c>
      <c r="D669" s="11">
        <f>D668+D667+D666+D665</f>
        <v>886.73</v>
      </c>
      <c r="E669" s="14"/>
      <c r="F669" s="13">
        <f>F668+F667+F666+F665</f>
        <v>2873588.8449999997</v>
      </c>
      <c r="G669" s="13">
        <f>G668+G667+G666+G665</f>
        <v>11494355.379999999</v>
      </c>
    </row>
    <row r="670" spans="1:12">
      <c r="E670" s="24"/>
    </row>
    <row r="671" spans="1:12">
      <c r="B671" s="7" t="s">
        <v>26</v>
      </c>
      <c r="C671" s="11">
        <f>C666+C665</f>
        <v>51.8</v>
      </c>
      <c r="D671" s="11">
        <f>D666+D665</f>
        <v>188.87</v>
      </c>
      <c r="E671" s="12">
        <v>19202</v>
      </c>
      <c r="F671" s="13">
        <f>F666+F665</f>
        <v>906670.43499999994</v>
      </c>
      <c r="G671" s="13">
        <f>G666+G665</f>
        <v>3626681.7399999998</v>
      </c>
    </row>
    <row r="672" spans="1:12">
      <c r="B672" s="7" t="s">
        <v>27</v>
      </c>
      <c r="C672" s="11">
        <f>C668+C667</f>
        <v>347.46</v>
      </c>
      <c r="D672" s="11">
        <f>D668+D667</f>
        <v>697.86</v>
      </c>
      <c r="E672" s="12">
        <v>11274</v>
      </c>
      <c r="F672" s="13">
        <f>F668+F667</f>
        <v>1966918.41</v>
      </c>
      <c r="G672" s="13">
        <f>G668+G667</f>
        <v>7867673.6399999997</v>
      </c>
    </row>
    <row r="673" spans="1:12">
      <c r="B673" s="7" t="s">
        <v>24</v>
      </c>
      <c r="C673" s="11">
        <f>C672+C671</f>
        <v>399.26</v>
      </c>
      <c r="D673" s="11">
        <f>D672+D671</f>
        <v>886.73</v>
      </c>
      <c r="E673" s="14"/>
      <c r="F673" s="13">
        <f>F672+F671</f>
        <v>2873588.8449999997</v>
      </c>
      <c r="G673" s="13">
        <f>G672+G671</f>
        <v>11494355.379999999</v>
      </c>
      <c r="L673" s="13"/>
    </row>
    <row r="675" spans="1:12">
      <c r="A675" s="7" t="s">
        <v>86</v>
      </c>
    </row>
    <row r="677" spans="1:12">
      <c r="B677" s="7" t="s">
        <v>18</v>
      </c>
      <c r="C677" s="11">
        <v>0</v>
      </c>
      <c r="D677" s="11">
        <v>0</v>
      </c>
      <c r="E677" s="12">
        <v>19202</v>
      </c>
      <c r="F677" s="13">
        <f>G677/4</f>
        <v>0</v>
      </c>
      <c r="G677" s="13">
        <f>D677*E677</f>
        <v>0</v>
      </c>
    </row>
    <row r="678" spans="1:12">
      <c r="B678" s="7" t="s">
        <v>20</v>
      </c>
      <c r="C678" s="11">
        <v>0</v>
      </c>
      <c r="D678" s="11">
        <v>0</v>
      </c>
      <c r="E678" s="12">
        <v>19202</v>
      </c>
      <c r="F678" s="13">
        <f>G678/4</f>
        <v>0</v>
      </c>
      <c r="G678" s="13">
        <f>D678*E678</f>
        <v>0</v>
      </c>
    </row>
    <row r="679" spans="1:12">
      <c r="B679" s="7" t="s">
        <v>22</v>
      </c>
      <c r="C679" s="11">
        <v>4.7699999999999996</v>
      </c>
      <c r="D679" s="11">
        <v>9.48</v>
      </c>
      <c r="E679" s="12">
        <v>11274</v>
      </c>
      <c r="F679" s="13">
        <f>G679/4</f>
        <v>26719.38</v>
      </c>
      <c r="G679" s="13">
        <f>D679*E679</f>
        <v>106877.52</v>
      </c>
    </row>
    <row r="680" spans="1:12">
      <c r="B680" s="7" t="s">
        <v>23</v>
      </c>
      <c r="C680" s="11">
        <v>42.25</v>
      </c>
      <c r="D680" s="11">
        <v>84.65</v>
      </c>
      <c r="E680" s="12">
        <v>11274</v>
      </c>
      <c r="F680" s="13">
        <f>G680/4</f>
        <v>238586.02500000002</v>
      </c>
      <c r="G680" s="13">
        <f>D680*E680</f>
        <v>954344.10000000009</v>
      </c>
    </row>
    <row r="681" spans="1:12">
      <c r="B681" s="7" t="s">
        <v>24</v>
      </c>
      <c r="C681" s="11">
        <f>C680+C679+C678+C677</f>
        <v>47.019999999999996</v>
      </c>
      <c r="D681" s="11">
        <f>D680+D679+D678+D677</f>
        <v>94.13000000000001</v>
      </c>
      <c r="E681" s="14"/>
      <c r="F681" s="13">
        <f>F680+F679+F678+F677</f>
        <v>265305.40500000003</v>
      </c>
      <c r="G681" s="13">
        <f>G680+G679+G678+G677</f>
        <v>1061221.6200000001</v>
      </c>
    </row>
    <row r="682" spans="1:12">
      <c r="E682" s="24"/>
    </row>
    <row r="683" spans="1:12">
      <c r="B683" s="7" t="s">
        <v>26</v>
      </c>
      <c r="C683" s="11">
        <f>C678+C677</f>
        <v>0</v>
      </c>
      <c r="D683" s="11">
        <f>D678+D677</f>
        <v>0</v>
      </c>
      <c r="E683" s="12">
        <v>19202</v>
      </c>
      <c r="F683" s="13">
        <f>F678+F677</f>
        <v>0</v>
      </c>
      <c r="G683" s="13">
        <f>G678+G677</f>
        <v>0</v>
      </c>
    </row>
    <row r="684" spans="1:12">
      <c r="B684" s="7" t="s">
        <v>27</v>
      </c>
      <c r="C684" s="11">
        <f>C680+C679</f>
        <v>47.019999999999996</v>
      </c>
      <c r="D684" s="11">
        <f>D680+D679</f>
        <v>94.13000000000001</v>
      </c>
      <c r="E684" s="12">
        <v>11274</v>
      </c>
      <c r="F684" s="13">
        <f>F680+F679</f>
        <v>265305.40500000003</v>
      </c>
      <c r="G684" s="13">
        <f>G680+G679</f>
        <v>1061221.6200000001</v>
      </c>
    </row>
    <row r="685" spans="1:12">
      <c r="B685" s="7" t="s">
        <v>24</v>
      </c>
      <c r="C685" s="11">
        <f>C684+C683</f>
        <v>47.019999999999996</v>
      </c>
      <c r="D685" s="11">
        <f>D684+D683</f>
        <v>94.13000000000001</v>
      </c>
      <c r="E685" s="14"/>
      <c r="F685" s="13">
        <f>F684+F683</f>
        <v>265305.40500000003</v>
      </c>
      <c r="G685" s="13">
        <f>G684+G683</f>
        <v>1061221.6200000001</v>
      </c>
      <c r="L685" s="13"/>
    </row>
    <row r="690" spans="1:12">
      <c r="A690" s="7" t="s">
        <v>87</v>
      </c>
    </row>
    <row r="692" spans="1:12">
      <c r="B692" s="7" t="s">
        <v>18</v>
      </c>
      <c r="C692" s="11">
        <v>75.47</v>
      </c>
      <c r="D692" s="11">
        <v>231.7</v>
      </c>
      <c r="E692" s="12">
        <v>19202</v>
      </c>
      <c r="F692" s="13">
        <f>G692/4</f>
        <v>1112275.8499999999</v>
      </c>
      <c r="G692" s="13">
        <f>D692*E692</f>
        <v>4449103.3999999994</v>
      </c>
    </row>
    <row r="693" spans="1:12">
      <c r="B693" s="7" t="s">
        <v>20</v>
      </c>
      <c r="C693" s="11">
        <v>77.819999999999993</v>
      </c>
      <c r="D693" s="11">
        <v>168.15</v>
      </c>
      <c r="E693" s="12">
        <v>19202</v>
      </c>
      <c r="F693" s="13">
        <f>G693/4</f>
        <v>807204.07500000007</v>
      </c>
      <c r="G693" s="13">
        <f>D693*E693</f>
        <v>3228816.3000000003</v>
      </c>
    </row>
    <row r="694" spans="1:12">
      <c r="B694" s="7" t="s">
        <v>22</v>
      </c>
      <c r="C694" s="11">
        <v>91.89</v>
      </c>
      <c r="D694" s="11">
        <v>184.07</v>
      </c>
      <c r="E694" s="12">
        <v>11274</v>
      </c>
      <c r="F694" s="13">
        <f>G694/4</f>
        <v>518801.29499999998</v>
      </c>
      <c r="G694" s="13">
        <f>D694*E694</f>
        <v>2075205.18</v>
      </c>
    </row>
    <row r="695" spans="1:12">
      <c r="B695" s="7" t="s">
        <v>23</v>
      </c>
      <c r="C695" s="11">
        <v>520.45000000000005</v>
      </c>
      <c r="D695" s="11">
        <v>1042.7</v>
      </c>
      <c r="E695" s="12">
        <v>11274</v>
      </c>
      <c r="F695" s="13">
        <f>G695/4</f>
        <v>2938849.95</v>
      </c>
      <c r="G695" s="13">
        <f>D695*E695</f>
        <v>11755399.800000001</v>
      </c>
    </row>
    <row r="696" spans="1:12">
      <c r="B696" s="7" t="s">
        <v>24</v>
      </c>
      <c r="C696" s="11">
        <f>C695+C694+C693+C692</f>
        <v>765.63000000000011</v>
      </c>
      <c r="D696" s="11">
        <f>D695+D694+D693+D692</f>
        <v>1626.6200000000001</v>
      </c>
      <c r="E696" s="14"/>
      <c r="F696" s="13">
        <f>F695+F694+F693+F692</f>
        <v>5377131.1699999999</v>
      </c>
      <c r="G696" s="13">
        <f>G695+G694+G693+G692</f>
        <v>21508524.68</v>
      </c>
    </row>
    <row r="697" spans="1:12">
      <c r="E697" s="24"/>
    </row>
    <row r="698" spans="1:12">
      <c r="B698" s="7" t="s">
        <v>26</v>
      </c>
      <c r="C698" s="11">
        <f>C693+C692</f>
        <v>153.29</v>
      </c>
      <c r="D698" s="11">
        <f>D693+D692</f>
        <v>399.85</v>
      </c>
      <c r="E698" s="12">
        <v>19202</v>
      </c>
      <c r="F698" s="13">
        <f>F693+F692</f>
        <v>1919479.9249999998</v>
      </c>
      <c r="G698" s="13">
        <f>G693+G692</f>
        <v>7677919.6999999993</v>
      </c>
    </row>
    <row r="699" spans="1:12">
      <c r="B699" s="7" t="s">
        <v>27</v>
      </c>
      <c r="C699" s="11">
        <f>C695+C694</f>
        <v>612.34</v>
      </c>
      <c r="D699" s="11">
        <f>D695+D694</f>
        <v>1226.77</v>
      </c>
      <c r="E699" s="12">
        <v>11274</v>
      </c>
      <c r="F699" s="13">
        <f>F695+F694</f>
        <v>3457651.2450000001</v>
      </c>
      <c r="G699" s="13">
        <f>G695+G694</f>
        <v>13830604.98</v>
      </c>
    </row>
    <row r="700" spans="1:12">
      <c r="B700" s="7" t="s">
        <v>24</v>
      </c>
      <c r="C700" s="11">
        <f>C699+C698</f>
        <v>765.63</v>
      </c>
      <c r="D700" s="11">
        <f>D699+D698</f>
        <v>1626.62</v>
      </c>
      <c r="E700" s="14"/>
      <c r="F700" s="13">
        <f>F699+F698</f>
        <v>5377131.1699999999</v>
      </c>
      <c r="G700" s="13">
        <f>G699+G698</f>
        <v>21508524.68</v>
      </c>
      <c r="L700" s="13"/>
    </row>
    <row r="702" spans="1:12">
      <c r="A702" s="7" t="s">
        <v>88</v>
      </c>
    </row>
    <row r="704" spans="1:12">
      <c r="B704" s="7" t="s">
        <v>18</v>
      </c>
      <c r="C704" s="11">
        <v>46.51</v>
      </c>
      <c r="D704" s="11">
        <v>239.35</v>
      </c>
      <c r="E704" s="12">
        <v>19202</v>
      </c>
      <c r="F704" s="13">
        <f>G704/4</f>
        <v>1148999.675</v>
      </c>
      <c r="G704" s="13">
        <f>D704*E704</f>
        <v>4595998.7</v>
      </c>
    </row>
    <row r="705" spans="1:12">
      <c r="B705" s="7" t="s">
        <v>20</v>
      </c>
      <c r="C705" s="11">
        <v>146.1</v>
      </c>
      <c r="D705" s="11">
        <v>505.93</v>
      </c>
      <c r="E705" s="12">
        <v>19202</v>
      </c>
      <c r="F705" s="13">
        <f>G705/4</f>
        <v>2428716.9649999999</v>
      </c>
      <c r="G705" s="13">
        <f>D705*E705</f>
        <v>9714867.8599999994</v>
      </c>
    </row>
    <row r="706" spans="1:12">
      <c r="B706" s="7" t="s">
        <v>22</v>
      </c>
      <c r="C706" s="11">
        <v>159.9</v>
      </c>
      <c r="D706" s="11">
        <v>369.68</v>
      </c>
      <c r="E706" s="12">
        <v>11274</v>
      </c>
      <c r="F706" s="13">
        <f>G706/4</f>
        <v>1041943.0800000001</v>
      </c>
      <c r="G706" s="13">
        <f>D706*E706</f>
        <v>4167772.3200000003</v>
      </c>
    </row>
    <row r="707" spans="1:12">
      <c r="B707" s="7" t="s">
        <v>23</v>
      </c>
      <c r="C707" s="11">
        <v>1166.3499999999999</v>
      </c>
      <c r="D707" s="11">
        <v>2344.8000000000002</v>
      </c>
      <c r="E707" s="12">
        <v>11274</v>
      </c>
      <c r="F707" s="13">
        <f>G707/4</f>
        <v>6608818.8000000007</v>
      </c>
      <c r="G707" s="13">
        <f>D707*E707</f>
        <v>26435275.200000003</v>
      </c>
    </row>
    <row r="708" spans="1:12">
      <c r="B708" s="7" t="s">
        <v>24</v>
      </c>
      <c r="C708" s="11">
        <f>C707+C706+C705+C704</f>
        <v>1518.86</v>
      </c>
      <c r="D708" s="11">
        <f>D707+D706+D705+D704</f>
        <v>3459.7599999999998</v>
      </c>
      <c r="E708" s="14"/>
      <c r="F708" s="13">
        <f>F707+F706+F705+F704</f>
        <v>11228478.520000001</v>
      </c>
      <c r="G708" s="13">
        <f>G707+G706+G705+G704</f>
        <v>44913914.080000006</v>
      </c>
    </row>
    <row r="709" spans="1:12">
      <c r="E709" s="24"/>
    </row>
    <row r="710" spans="1:12">
      <c r="B710" s="7" t="s">
        <v>26</v>
      </c>
      <c r="C710" s="11">
        <f>C705+C704</f>
        <v>192.60999999999999</v>
      </c>
      <c r="D710" s="11">
        <f>D705+D704</f>
        <v>745.28</v>
      </c>
      <c r="E710" s="12">
        <v>19202</v>
      </c>
      <c r="F710" s="13">
        <f>F705+F704</f>
        <v>3577716.6399999997</v>
      </c>
      <c r="G710" s="13">
        <f>G705+G704</f>
        <v>14310866.559999999</v>
      </c>
    </row>
    <row r="711" spans="1:12">
      <c r="B711" s="7" t="s">
        <v>27</v>
      </c>
      <c r="C711" s="11">
        <f>C707+C706</f>
        <v>1326.25</v>
      </c>
      <c r="D711" s="11">
        <f>D707+D706</f>
        <v>2714.48</v>
      </c>
      <c r="E711" s="12">
        <v>11274</v>
      </c>
      <c r="F711" s="13">
        <f>F707+F706</f>
        <v>7650761.8800000008</v>
      </c>
      <c r="G711" s="13">
        <f>G707+G706</f>
        <v>30603047.520000003</v>
      </c>
    </row>
    <row r="712" spans="1:12">
      <c r="B712" s="7" t="s">
        <v>24</v>
      </c>
      <c r="C712" s="11">
        <f>C711+C710</f>
        <v>1518.86</v>
      </c>
      <c r="D712" s="11">
        <f>D711+D710</f>
        <v>3459.76</v>
      </c>
      <c r="E712" s="14"/>
      <c r="F712" s="13">
        <f>F711+F710</f>
        <v>11228478.52</v>
      </c>
      <c r="G712" s="13">
        <f>G711+G710</f>
        <v>44913914.079999998</v>
      </c>
      <c r="L712" s="13"/>
    </row>
    <row r="715" spans="1:12">
      <c r="A715" s="7" t="s">
        <v>89</v>
      </c>
    </row>
    <row r="717" spans="1:12">
      <c r="B717" s="7" t="s">
        <v>18</v>
      </c>
      <c r="C717" s="11">
        <v>3.76</v>
      </c>
      <c r="D717" s="11">
        <v>12.96</v>
      </c>
      <c r="E717" s="12">
        <v>19202</v>
      </c>
      <c r="F717" s="13">
        <f>G717/4</f>
        <v>62214.48</v>
      </c>
      <c r="G717" s="13">
        <f>D717*E717</f>
        <v>248857.92</v>
      </c>
    </row>
    <row r="718" spans="1:12">
      <c r="B718" s="7" t="s">
        <v>20</v>
      </c>
      <c r="C718" s="11">
        <v>9.64</v>
      </c>
      <c r="D718" s="11">
        <v>26.89</v>
      </c>
      <c r="E718" s="12">
        <v>19202</v>
      </c>
      <c r="F718" s="13">
        <f>G718/4</f>
        <v>129085.44500000001</v>
      </c>
      <c r="G718" s="13">
        <f>D718*E718</f>
        <v>516341.78</v>
      </c>
    </row>
    <row r="719" spans="1:12">
      <c r="B719" s="7" t="s">
        <v>22</v>
      </c>
      <c r="C719" s="11">
        <v>6.1</v>
      </c>
      <c r="D719" s="11">
        <v>13.3</v>
      </c>
      <c r="E719" s="12">
        <v>11274</v>
      </c>
      <c r="F719" s="13">
        <f>G719/4</f>
        <v>37486.050000000003</v>
      </c>
      <c r="G719" s="13">
        <f>D719*E719</f>
        <v>149944.20000000001</v>
      </c>
    </row>
    <row r="720" spans="1:12">
      <c r="B720" s="7" t="s">
        <v>23</v>
      </c>
      <c r="C720" s="11">
        <v>31.7</v>
      </c>
      <c r="D720" s="11">
        <v>62.84</v>
      </c>
      <c r="E720" s="12">
        <v>11274</v>
      </c>
      <c r="F720" s="13">
        <f>G720/4</f>
        <v>177114.54</v>
      </c>
      <c r="G720" s="13">
        <f>D720*E720</f>
        <v>708458.16</v>
      </c>
    </row>
    <row r="721" spans="1:12">
      <c r="B721" s="7" t="s">
        <v>24</v>
      </c>
      <c r="C721" s="11">
        <f>C720+C719+C718+C717</f>
        <v>51.199999999999996</v>
      </c>
      <c r="D721" s="11">
        <f>D720+D719+D718+D717</f>
        <v>115.99000000000001</v>
      </c>
      <c r="E721" s="14"/>
      <c r="F721" s="13">
        <f>F720+F719+F718+F717</f>
        <v>405900.51500000001</v>
      </c>
      <c r="G721" s="13">
        <f>G720+G719+G718+G717</f>
        <v>1623602.06</v>
      </c>
    </row>
    <row r="722" spans="1:12">
      <c r="E722" s="24"/>
    </row>
    <row r="723" spans="1:12">
      <c r="B723" s="7" t="s">
        <v>26</v>
      </c>
      <c r="C723" s="11">
        <f>C718+C717</f>
        <v>13.4</v>
      </c>
      <c r="D723" s="11">
        <f>D718+D717</f>
        <v>39.85</v>
      </c>
      <c r="E723" s="12">
        <v>19202</v>
      </c>
      <c r="F723" s="13">
        <f>F718+F717</f>
        <v>191299.92500000002</v>
      </c>
      <c r="G723" s="13">
        <f>G718+G717</f>
        <v>765199.70000000007</v>
      </c>
    </row>
    <row r="724" spans="1:12">
      <c r="B724" s="7" t="s">
        <v>27</v>
      </c>
      <c r="C724" s="11">
        <f>C720+C719</f>
        <v>37.799999999999997</v>
      </c>
      <c r="D724" s="11">
        <f>D720+D719</f>
        <v>76.14</v>
      </c>
      <c r="E724" s="12">
        <v>11274</v>
      </c>
      <c r="F724" s="13">
        <f>F720+F719</f>
        <v>214600.59000000003</v>
      </c>
      <c r="G724" s="13">
        <f>G720+G719</f>
        <v>858402.3600000001</v>
      </c>
    </row>
    <row r="725" spans="1:12">
      <c r="B725" s="7" t="s">
        <v>24</v>
      </c>
      <c r="C725" s="11">
        <f>C724+C723</f>
        <v>51.199999999999996</v>
      </c>
      <c r="D725" s="11">
        <f>D724+D723</f>
        <v>115.99000000000001</v>
      </c>
      <c r="E725" s="14"/>
      <c r="F725" s="13">
        <f>F724+F723</f>
        <v>405900.51500000001</v>
      </c>
      <c r="G725" s="13">
        <f>G724+G723</f>
        <v>1623602.06</v>
      </c>
      <c r="L725" s="13"/>
    </row>
    <row r="727" spans="1:12">
      <c r="B727" s="7"/>
      <c r="C727" s="11"/>
      <c r="D727" s="11"/>
      <c r="E727" s="14"/>
      <c r="F727" s="13"/>
      <c r="G727" s="13"/>
    </row>
    <row r="728" spans="1:12">
      <c r="A728" s="7" t="s">
        <v>139</v>
      </c>
    </row>
    <row r="730" spans="1:12">
      <c r="B730" s="7" t="s">
        <v>18</v>
      </c>
      <c r="C730" s="11">
        <f t="shared" ref="C730:D733" si="3">SUM(C565,C580,C592,C605,C617,C629,C641,C653,C665,C677,C692,C704,C717)</f>
        <v>299.26</v>
      </c>
      <c r="D730" s="11">
        <f t="shared" si="3"/>
        <v>1230.0899999999999</v>
      </c>
      <c r="E730" s="12">
        <v>19202</v>
      </c>
      <c r="F730" s="13">
        <f>G730/4</f>
        <v>5905047.0449999999</v>
      </c>
      <c r="G730" s="13">
        <f>D730*E730</f>
        <v>23620188.18</v>
      </c>
    </row>
    <row r="731" spans="1:12">
      <c r="B731" s="7" t="s">
        <v>20</v>
      </c>
      <c r="C731" s="11">
        <f t="shared" si="3"/>
        <v>572.89</v>
      </c>
      <c r="D731" s="11">
        <f t="shared" si="3"/>
        <v>1826.67</v>
      </c>
      <c r="E731" s="12">
        <v>19202</v>
      </c>
      <c r="F731" s="13">
        <f>G731/4</f>
        <v>8768929.3350000009</v>
      </c>
      <c r="G731" s="13">
        <f>D731*E731</f>
        <v>35075717.340000004</v>
      </c>
    </row>
    <row r="732" spans="1:12">
      <c r="B732" s="7" t="s">
        <v>22</v>
      </c>
      <c r="C732" s="11">
        <f t="shared" si="3"/>
        <v>601.61</v>
      </c>
      <c r="D732" s="11">
        <f t="shared" si="3"/>
        <v>1326.1399999999999</v>
      </c>
      <c r="E732" s="12">
        <v>11274</v>
      </c>
      <c r="F732" s="13">
        <f>G732/4</f>
        <v>3737725.59</v>
      </c>
      <c r="G732" s="13">
        <f>D732*E732</f>
        <v>14950902.359999999</v>
      </c>
    </row>
    <row r="733" spans="1:12">
      <c r="B733" s="7" t="s">
        <v>23</v>
      </c>
      <c r="C733" s="11">
        <f t="shared" si="3"/>
        <v>4243.9799999999987</v>
      </c>
      <c r="D733" s="11">
        <f t="shared" si="3"/>
        <v>8525.0299999999988</v>
      </c>
      <c r="E733" s="12">
        <v>11274</v>
      </c>
      <c r="F733" s="13">
        <f>G733/4</f>
        <v>24027797.054999996</v>
      </c>
      <c r="G733" s="13">
        <f>D733*E733</f>
        <v>96111188.219999984</v>
      </c>
    </row>
    <row r="734" spans="1:12">
      <c r="B734" s="7" t="s">
        <v>24</v>
      </c>
      <c r="C734" s="11">
        <f>SUM(C730:C733)</f>
        <v>5717.7399999999989</v>
      </c>
      <c r="D734" s="11">
        <f>SUM(D730:D733)</f>
        <v>12907.929999999998</v>
      </c>
      <c r="E734" s="14"/>
      <c r="F734" s="13">
        <f>F733+F732+F731+F730</f>
        <v>42439499.024999999</v>
      </c>
      <c r="G734" s="13">
        <f>G733+G732+G731+G730</f>
        <v>169757996.09999999</v>
      </c>
    </row>
    <row r="735" spans="1:12">
      <c r="E735" s="24"/>
    </row>
    <row r="736" spans="1:12">
      <c r="B736" s="7" t="s">
        <v>26</v>
      </c>
      <c r="C736" s="11">
        <f>SUM(C730:C731)</f>
        <v>872.15</v>
      </c>
      <c r="D736" s="11">
        <f>SUM(D730:D731)</f>
        <v>3056.76</v>
      </c>
      <c r="E736" s="12">
        <v>19202</v>
      </c>
      <c r="F736" s="13">
        <f>F731+F730</f>
        <v>14673976.380000001</v>
      </c>
      <c r="G736" s="13">
        <f>G731+G730</f>
        <v>58695905.520000003</v>
      </c>
    </row>
    <row r="737" spans="1:12">
      <c r="B737" s="7" t="s">
        <v>27</v>
      </c>
      <c r="C737" s="11">
        <f>SUM(C732:C733)</f>
        <v>4845.5899999999983</v>
      </c>
      <c r="D737" s="11">
        <f>SUM(D732:D733)</f>
        <v>9851.1699999999983</v>
      </c>
      <c r="E737" s="12">
        <v>11274</v>
      </c>
      <c r="F737" s="13">
        <f>F733+F732</f>
        <v>27765522.644999996</v>
      </c>
      <c r="G737" s="13">
        <f>G733+G732</f>
        <v>111062090.57999998</v>
      </c>
    </row>
    <row r="738" spans="1:12">
      <c r="B738" s="7" t="s">
        <v>24</v>
      </c>
      <c r="C738" s="11">
        <f>SUM(C736:C737)</f>
        <v>5717.739999999998</v>
      </c>
      <c r="D738" s="11">
        <f>SUM(D736:D737)</f>
        <v>12907.929999999998</v>
      </c>
      <c r="E738" s="14"/>
      <c r="F738" s="13">
        <f>F737+F736</f>
        <v>42439499.024999999</v>
      </c>
      <c r="G738" s="13">
        <f>G737+G736</f>
        <v>169757996.09999999</v>
      </c>
      <c r="L738" s="13"/>
    </row>
    <row r="740" spans="1:12">
      <c r="A740" s="7" t="s">
        <v>90</v>
      </c>
    </row>
    <row r="741" spans="1:12">
      <c r="A741" s="7"/>
    </row>
    <row r="742" spans="1:12">
      <c r="A742" s="7" t="s">
        <v>142</v>
      </c>
    </row>
    <row r="744" spans="1:12">
      <c r="B744" s="7" t="s">
        <v>18</v>
      </c>
      <c r="C744" s="11">
        <v>0</v>
      </c>
      <c r="D744" s="11">
        <v>0</v>
      </c>
      <c r="E744" s="12">
        <v>19202</v>
      </c>
      <c r="F744" s="13">
        <f>G744/4</f>
        <v>0</v>
      </c>
      <c r="G744" s="13">
        <f>D744*E744</f>
        <v>0</v>
      </c>
    </row>
    <row r="745" spans="1:12">
      <c r="B745" s="7" t="s">
        <v>20</v>
      </c>
      <c r="C745" s="11">
        <v>5.13</v>
      </c>
      <c r="D745" s="11">
        <v>10.050000000000001</v>
      </c>
      <c r="E745" s="12">
        <v>19202</v>
      </c>
      <c r="F745" s="13">
        <f>G745/4</f>
        <v>48245.025000000001</v>
      </c>
      <c r="G745" s="13">
        <f>D745*E745</f>
        <v>192980.1</v>
      </c>
    </row>
    <row r="746" spans="1:12">
      <c r="B746" s="7" t="s">
        <v>22</v>
      </c>
      <c r="C746" s="11">
        <v>0.94</v>
      </c>
      <c r="D746" s="11">
        <v>1.88</v>
      </c>
      <c r="E746" s="12">
        <v>11274</v>
      </c>
      <c r="F746" s="13">
        <f>G746/4</f>
        <v>5298.78</v>
      </c>
      <c r="G746" s="13">
        <f>D746*E746</f>
        <v>21195.119999999999</v>
      </c>
    </row>
    <row r="747" spans="1:12">
      <c r="B747" s="7" t="s">
        <v>23</v>
      </c>
      <c r="C747" s="11">
        <v>19.77</v>
      </c>
      <c r="D747" s="11">
        <v>38.39</v>
      </c>
      <c r="E747" s="12">
        <v>11274</v>
      </c>
      <c r="F747" s="13">
        <f>G747/4</f>
        <v>108202.215</v>
      </c>
      <c r="G747" s="13">
        <f>D747*E747</f>
        <v>432808.86</v>
      </c>
    </row>
    <row r="748" spans="1:12">
      <c r="B748" s="7" t="s">
        <v>24</v>
      </c>
      <c r="C748" s="11">
        <f>C747+C746+C745+C744</f>
        <v>25.84</v>
      </c>
      <c r="D748" s="11">
        <f>SUM(D744:D747)</f>
        <v>50.32</v>
      </c>
      <c r="E748" s="14"/>
      <c r="F748" s="13">
        <f>F747+F746+F745+F744</f>
        <v>161746.01999999999</v>
      </c>
      <c r="G748" s="13">
        <f>G747+G746+G745+G744</f>
        <v>646984.07999999996</v>
      </c>
    </row>
    <row r="749" spans="1:12">
      <c r="E749" s="24"/>
    </row>
    <row r="750" spans="1:12">
      <c r="B750" s="7" t="s">
        <v>26</v>
      </c>
      <c r="C750" s="11">
        <f>C745+C744</f>
        <v>5.13</v>
      </c>
      <c r="D750" s="11">
        <f>D745+D744</f>
        <v>10.050000000000001</v>
      </c>
      <c r="E750" s="12">
        <v>19202</v>
      </c>
      <c r="F750" s="13">
        <f>F745+F744</f>
        <v>48245.025000000001</v>
      </c>
      <c r="G750" s="13">
        <f>G745+G744</f>
        <v>192980.1</v>
      </c>
    </row>
    <row r="751" spans="1:12">
      <c r="B751" s="7" t="s">
        <v>27</v>
      </c>
      <c r="C751" s="11">
        <v>20.71</v>
      </c>
      <c r="D751" s="11">
        <f>D747+D746</f>
        <v>40.270000000000003</v>
      </c>
      <c r="E751" s="12">
        <v>11274</v>
      </c>
      <c r="F751" s="13">
        <f>F747+F746</f>
        <v>113500.995</v>
      </c>
      <c r="G751" s="13">
        <f>G747+G746</f>
        <v>454003.98</v>
      </c>
    </row>
    <row r="752" spans="1:12">
      <c r="B752" s="7" t="s">
        <v>24</v>
      </c>
      <c r="C752" s="11">
        <f>C751+C750</f>
        <v>25.84</v>
      </c>
      <c r="D752" s="11">
        <f>D751+D750</f>
        <v>50.320000000000007</v>
      </c>
      <c r="E752" s="14"/>
      <c r="F752" s="13">
        <f>F751+F750</f>
        <v>161746.01999999999</v>
      </c>
      <c r="G752" s="13">
        <f>G751+G750</f>
        <v>646984.07999999996</v>
      </c>
      <c r="L752" s="13"/>
    </row>
    <row r="754" spans="1:12">
      <c r="A754" s="7" t="s">
        <v>91</v>
      </c>
    </row>
    <row r="756" spans="1:12">
      <c r="B756" s="7" t="s">
        <v>18</v>
      </c>
      <c r="C756" s="11">
        <v>6.42</v>
      </c>
      <c r="D756" s="11">
        <v>25.56</v>
      </c>
      <c r="E756" s="12">
        <v>19202</v>
      </c>
      <c r="F756" s="13">
        <f>G756/4</f>
        <v>122700.78</v>
      </c>
      <c r="G756" s="13">
        <f>D756*E756</f>
        <v>490803.12</v>
      </c>
    </row>
    <row r="757" spans="1:12">
      <c r="B757" s="7" t="s">
        <v>20</v>
      </c>
      <c r="C757" s="11">
        <v>9.41</v>
      </c>
      <c r="D757" s="11">
        <v>21.58</v>
      </c>
      <c r="E757" s="12">
        <v>19202</v>
      </c>
      <c r="F757" s="13">
        <f>G757/4</f>
        <v>103594.79</v>
      </c>
      <c r="G757" s="13">
        <f>D757*E757</f>
        <v>414379.16</v>
      </c>
    </row>
    <row r="758" spans="1:12">
      <c r="B758" s="7" t="s">
        <v>22</v>
      </c>
      <c r="C758" s="11">
        <v>14.06</v>
      </c>
      <c r="D758" s="11">
        <v>35.53</v>
      </c>
      <c r="E758" s="12">
        <v>11274</v>
      </c>
      <c r="F758" s="13">
        <f>G758/4</f>
        <v>100141.30500000001</v>
      </c>
      <c r="G758" s="13">
        <f>D758*E758</f>
        <v>400565.22000000003</v>
      </c>
    </row>
    <row r="759" spans="1:12">
      <c r="B759" s="7" t="s">
        <v>23</v>
      </c>
      <c r="C759" s="11">
        <v>55.08</v>
      </c>
      <c r="D759" s="11">
        <v>115.35</v>
      </c>
      <c r="E759" s="12">
        <v>11274</v>
      </c>
      <c r="F759" s="13">
        <f>G759/4</f>
        <v>325113.97499999998</v>
      </c>
      <c r="G759" s="13">
        <f>D759*E759</f>
        <v>1300455.8999999999</v>
      </c>
    </row>
    <row r="760" spans="1:12">
      <c r="B760" s="7" t="s">
        <v>24</v>
      </c>
      <c r="C760" s="11">
        <f>C759+C758+C757+C756</f>
        <v>84.97</v>
      </c>
      <c r="D760" s="11">
        <f>D759+D758+D757+D756</f>
        <v>198.01999999999998</v>
      </c>
      <c r="E760" s="14"/>
      <c r="F760" s="13">
        <f>F759+F758+F757+F756</f>
        <v>651550.85</v>
      </c>
      <c r="G760" s="13">
        <f>G759+G758+G757+G756</f>
        <v>2606203.4</v>
      </c>
    </row>
    <row r="761" spans="1:12">
      <c r="E761" s="24"/>
    </row>
    <row r="762" spans="1:12">
      <c r="B762" s="7" t="s">
        <v>26</v>
      </c>
      <c r="C762" s="11">
        <f>C757+C756</f>
        <v>15.83</v>
      </c>
      <c r="D762" s="11">
        <f>D757+D756</f>
        <v>47.14</v>
      </c>
      <c r="E762" s="12">
        <v>19202</v>
      </c>
      <c r="F762" s="13">
        <f>F757+F756</f>
        <v>226295.57</v>
      </c>
      <c r="G762" s="13">
        <f>G757+G756</f>
        <v>905182.28</v>
      </c>
    </row>
    <row r="763" spans="1:12">
      <c r="B763" s="7" t="s">
        <v>27</v>
      </c>
      <c r="C763" s="11">
        <f>C759+C758</f>
        <v>69.14</v>
      </c>
      <c r="D763" s="11">
        <f>D759+D758</f>
        <v>150.88</v>
      </c>
      <c r="E763" s="12">
        <v>11274</v>
      </c>
      <c r="F763" s="13">
        <f>F759+F758</f>
        <v>425255.27999999997</v>
      </c>
      <c r="G763" s="13">
        <f>G759+G758</f>
        <v>1701021.1199999999</v>
      </c>
    </row>
    <row r="764" spans="1:12">
      <c r="B764" s="7" t="s">
        <v>24</v>
      </c>
      <c r="C764" s="11">
        <f>C763+C762</f>
        <v>84.97</v>
      </c>
      <c r="D764" s="11">
        <f>D763+D762</f>
        <v>198.01999999999998</v>
      </c>
      <c r="E764" s="14"/>
      <c r="F764" s="13">
        <f>F763+F762</f>
        <v>651550.85</v>
      </c>
      <c r="G764" s="13">
        <f>G763+G762</f>
        <v>2606203.4</v>
      </c>
      <c r="L764" s="13"/>
    </row>
    <row r="766" spans="1:12">
      <c r="A766" s="7" t="s">
        <v>138</v>
      </c>
    </row>
    <row r="768" spans="1:12">
      <c r="B768" s="7" t="s">
        <v>18</v>
      </c>
      <c r="C768" s="11">
        <f t="shared" ref="C768:D771" si="4">SUM(C744,C756)</f>
        <v>6.42</v>
      </c>
      <c r="D768" s="11">
        <f t="shared" si="4"/>
        <v>25.56</v>
      </c>
      <c r="E768" s="12">
        <v>19202</v>
      </c>
      <c r="F768" s="13">
        <f>G768/4</f>
        <v>122700.78</v>
      </c>
      <c r="G768" s="13">
        <f>D768*E768</f>
        <v>490803.12</v>
      </c>
    </row>
    <row r="769" spans="1:12">
      <c r="B769" s="7" t="s">
        <v>20</v>
      </c>
      <c r="C769" s="11">
        <f t="shared" si="4"/>
        <v>14.54</v>
      </c>
      <c r="D769" s="11">
        <f t="shared" si="4"/>
        <v>31.63</v>
      </c>
      <c r="E769" s="12">
        <v>19202</v>
      </c>
      <c r="F769" s="13">
        <f>G769/4</f>
        <v>151839.815</v>
      </c>
      <c r="G769" s="13">
        <f>D769*E769</f>
        <v>607359.26</v>
      </c>
    </row>
    <row r="770" spans="1:12">
      <c r="B770" s="7" t="s">
        <v>22</v>
      </c>
      <c r="C770" s="11">
        <f t="shared" si="4"/>
        <v>15</v>
      </c>
      <c r="D770" s="11">
        <f t="shared" si="4"/>
        <v>37.410000000000004</v>
      </c>
      <c r="E770" s="12">
        <v>11274</v>
      </c>
      <c r="F770" s="13">
        <f>G770/4</f>
        <v>105440.08500000001</v>
      </c>
      <c r="G770" s="13">
        <f>D770*E770</f>
        <v>421760.34</v>
      </c>
    </row>
    <row r="771" spans="1:12">
      <c r="B771" s="7" t="s">
        <v>23</v>
      </c>
      <c r="C771" s="11">
        <f t="shared" si="4"/>
        <v>74.849999999999994</v>
      </c>
      <c r="D771" s="11">
        <f t="shared" si="4"/>
        <v>153.74</v>
      </c>
      <c r="E771" s="12">
        <v>11274</v>
      </c>
      <c r="F771" s="13">
        <f>G771/4</f>
        <v>433316.19</v>
      </c>
      <c r="G771" s="13">
        <f>D771*E771</f>
        <v>1733264.76</v>
      </c>
    </row>
    <row r="772" spans="1:12">
      <c r="B772" s="7" t="s">
        <v>24</v>
      </c>
      <c r="C772" s="11">
        <f>SUM(C768:C771)</f>
        <v>110.81</v>
      </c>
      <c r="D772" s="11">
        <f>SUM(D768:D771)</f>
        <v>248.34</v>
      </c>
      <c r="E772" s="14"/>
      <c r="F772" s="13">
        <f>F771+F770+F769+F768</f>
        <v>813296.87000000011</v>
      </c>
      <c r="G772" s="13">
        <f>G771+G770+G769+G768</f>
        <v>3253187.4800000004</v>
      </c>
    </row>
    <row r="773" spans="1:12">
      <c r="E773" s="24"/>
    </row>
    <row r="774" spans="1:12">
      <c r="B774" s="7" t="s">
        <v>26</v>
      </c>
      <c r="C774" s="11">
        <f>SUM(C768,C769)</f>
        <v>20.96</v>
      </c>
      <c r="D774" s="11">
        <f>SUM(D768,D769)</f>
        <v>57.19</v>
      </c>
      <c r="E774" s="12">
        <v>19202</v>
      </c>
      <c r="F774" s="13">
        <f>F769+F768</f>
        <v>274540.59499999997</v>
      </c>
      <c r="G774" s="13">
        <f>G769+G768</f>
        <v>1098162.3799999999</v>
      </c>
    </row>
    <row r="775" spans="1:12">
      <c r="B775" s="7" t="s">
        <v>27</v>
      </c>
      <c r="C775" s="11">
        <f>SUM(C770:C771)</f>
        <v>89.85</v>
      </c>
      <c r="D775" s="11">
        <f>SUM(D770:D771)</f>
        <v>191.15</v>
      </c>
      <c r="E775" s="12">
        <v>11274</v>
      </c>
      <c r="F775" s="13">
        <f>F771+F770</f>
        <v>538756.27500000002</v>
      </c>
      <c r="G775" s="13">
        <f>G771+G770</f>
        <v>2155025.1</v>
      </c>
    </row>
    <row r="776" spans="1:12">
      <c r="B776" s="7" t="s">
        <v>24</v>
      </c>
      <c r="C776" s="11">
        <f>SUM(C774:C775)</f>
        <v>110.81</v>
      </c>
      <c r="D776" s="11">
        <f>SUM(D774:D775)</f>
        <v>248.34</v>
      </c>
      <c r="E776" s="14"/>
      <c r="F776" s="13">
        <f>F775+F774</f>
        <v>813296.87</v>
      </c>
      <c r="G776" s="13">
        <f>G775+G774</f>
        <v>3253187.48</v>
      </c>
      <c r="L776" s="13"/>
    </row>
    <row r="778" spans="1:12">
      <c r="A778" s="7" t="s">
        <v>92</v>
      </c>
    </row>
    <row r="780" spans="1:12">
      <c r="A780" s="7" t="s">
        <v>93</v>
      </c>
    </row>
    <row r="782" spans="1:12">
      <c r="B782" s="7" t="s">
        <v>18</v>
      </c>
      <c r="C782" s="11">
        <v>14.66</v>
      </c>
      <c r="D782" s="11">
        <v>43.92</v>
      </c>
      <c r="E782" s="12">
        <v>19202</v>
      </c>
      <c r="F782" s="13">
        <f>G782/4</f>
        <v>210837.96000000002</v>
      </c>
      <c r="G782" s="13">
        <f>D782*E782</f>
        <v>843351.84000000008</v>
      </c>
    </row>
    <row r="783" spans="1:12">
      <c r="B783" s="7" t="s">
        <v>20</v>
      </c>
      <c r="C783" s="11">
        <v>12.45</v>
      </c>
      <c r="D783" s="11">
        <v>29.44</v>
      </c>
      <c r="E783" s="12">
        <v>19202</v>
      </c>
      <c r="F783" s="13">
        <f>G783/4</f>
        <v>141326.72</v>
      </c>
      <c r="G783" s="13">
        <f>D783*E783</f>
        <v>565306.88</v>
      </c>
    </row>
    <row r="784" spans="1:12">
      <c r="B784" s="7" t="s">
        <v>22</v>
      </c>
      <c r="C784" s="11">
        <v>15.1</v>
      </c>
      <c r="D784" s="11">
        <v>29.98</v>
      </c>
      <c r="E784" s="12">
        <v>11274</v>
      </c>
      <c r="F784" s="13">
        <f>G784/4</f>
        <v>84498.63</v>
      </c>
      <c r="G784" s="13">
        <f>D784*E784</f>
        <v>337994.52</v>
      </c>
    </row>
    <row r="785" spans="1:12">
      <c r="B785" s="7" t="s">
        <v>23</v>
      </c>
      <c r="C785" s="11">
        <v>93.26</v>
      </c>
      <c r="D785" s="11">
        <v>183.01</v>
      </c>
      <c r="E785" s="12">
        <v>11274</v>
      </c>
      <c r="F785" s="13">
        <f>G785/4</f>
        <v>515813.685</v>
      </c>
      <c r="G785" s="13">
        <f>D785*E785</f>
        <v>2063254.74</v>
      </c>
    </row>
    <row r="786" spans="1:12">
      <c r="B786" s="7" t="s">
        <v>24</v>
      </c>
      <c r="C786" s="11">
        <f>C785+C784+C783+C782</f>
        <v>135.47</v>
      </c>
      <c r="D786" s="11">
        <f>D785+D784+D783+D782</f>
        <v>286.34999999999997</v>
      </c>
      <c r="E786" s="14"/>
      <c r="F786" s="13">
        <f>F785+F784+F783+F782</f>
        <v>952476.99499999988</v>
      </c>
      <c r="G786" s="13">
        <f>G785+G784+G783+G782</f>
        <v>3809907.9799999995</v>
      </c>
    </row>
    <row r="787" spans="1:12">
      <c r="E787" s="24"/>
    </row>
    <row r="788" spans="1:12">
      <c r="B788" s="7" t="s">
        <v>26</v>
      </c>
      <c r="C788" s="11">
        <f>C783+C782</f>
        <v>27.11</v>
      </c>
      <c r="D788" s="11">
        <f>D783+D782</f>
        <v>73.36</v>
      </c>
      <c r="E788" s="12">
        <v>19202</v>
      </c>
      <c r="F788" s="13">
        <f>F783+F782</f>
        <v>352164.68000000005</v>
      </c>
      <c r="G788" s="13">
        <f>G783+G782</f>
        <v>1408658.7200000002</v>
      </c>
    </row>
    <row r="789" spans="1:12">
      <c r="B789" s="7" t="s">
        <v>27</v>
      </c>
      <c r="C789" s="11">
        <f>C785+C784</f>
        <v>108.36</v>
      </c>
      <c r="D789" s="11">
        <f>D785+D784</f>
        <v>212.98999999999998</v>
      </c>
      <c r="E789" s="12">
        <v>11274</v>
      </c>
      <c r="F789" s="13">
        <f>F785+F784</f>
        <v>600312.31499999994</v>
      </c>
      <c r="G789" s="13">
        <f>G785+G784</f>
        <v>2401249.2599999998</v>
      </c>
    </row>
    <row r="790" spans="1:12">
      <c r="B790" s="7" t="s">
        <v>24</v>
      </c>
      <c r="C790" s="11">
        <f>C789+C788</f>
        <v>135.47</v>
      </c>
      <c r="D790" s="11">
        <f>D789+D788</f>
        <v>286.34999999999997</v>
      </c>
      <c r="E790" s="14"/>
      <c r="F790" s="13">
        <f>F789+F788</f>
        <v>952476.995</v>
      </c>
      <c r="G790" s="13">
        <f>G789+G788</f>
        <v>3809907.98</v>
      </c>
      <c r="L790" s="13"/>
    </row>
    <row r="792" spans="1:12">
      <c r="A792" s="7" t="s">
        <v>94</v>
      </c>
    </row>
    <row r="794" spans="1:12">
      <c r="B794" s="7" t="s">
        <v>18</v>
      </c>
      <c r="C794" s="11">
        <v>4.87</v>
      </c>
      <c r="D794" s="11">
        <v>10.67</v>
      </c>
      <c r="E794" s="12">
        <v>19202</v>
      </c>
      <c r="F794" s="13">
        <f>G794/4</f>
        <v>51221.334999999999</v>
      </c>
      <c r="G794" s="13">
        <f>D794*E794</f>
        <v>204885.34</v>
      </c>
    </row>
    <row r="795" spans="1:12">
      <c r="B795" s="7" t="s">
        <v>20</v>
      </c>
      <c r="C795" s="11">
        <v>6.21</v>
      </c>
      <c r="D795" s="11">
        <v>15.16</v>
      </c>
      <c r="E795" s="12">
        <v>19202</v>
      </c>
      <c r="F795" s="13">
        <f>G795/4</f>
        <v>72775.58</v>
      </c>
      <c r="G795" s="13">
        <f>D795*E795</f>
        <v>291102.32</v>
      </c>
    </row>
    <row r="796" spans="1:12">
      <c r="B796" s="7" t="s">
        <v>22</v>
      </c>
      <c r="C796" s="11">
        <v>3.22</v>
      </c>
      <c r="D796" s="11">
        <v>6.36</v>
      </c>
      <c r="E796" s="12">
        <v>11274</v>
      </c>
      <c r="F796" s="13">
        <f>G796/4</f>
        <v>17925.66</v>
      </c>
      <c r="G796" s="13">
        <f>D796*E796</f>
        <v>71702.64</v>
      </c>
    </row>
    <row r="797" spans="1:12">
      <c r="B797" s="7" t="s">
        <v>23</v>
      </c>
      <c r="C797" s="11">
        <v>50.35</v>
      </c>
      <c r="D797" s="11">
        <v>101.51</v>
      </c>
      <c r="E797" s="12">
        <v>11274</v>
      </c>
      <c r="F797" s="13">
        <f>G797/4</f>
        <v>286105.935</v>
      </c>
      <c r="G797" s="13">
        <f>D797*E797</f>
        <v>1144423.74</v>
      </c>
    </row>
    <row r="798" spans="1:12">
      <c r="B798" s="7" t="s">
        <v>24</v>
      </c>
      <c r="C798" s="11">
        <f>C797+C796+C795+C794</f>
        <v>64.650000000000006</v>
      </c>
      <c r="D798" s="11">
        <f>D797+D796+D795+D794</f>
        <v>133.69999999999999</v>
      </c>
      <c r="E798" s="14"/>
      <c r="F798" s="13">
        <f>F797+F796+F795+F794</f>
        <v>428028.51</v>
      </c>
      <c r="G798" s="13">
        <f>G797+G796+G795+G794</f>
        <v>1712114.04</v>
      </c>
    </row>
    <row r="799" spans="1:12">
      <c r="E799" s="24"/>
    </row>
    <row r="800" spans="1:12">
      <c r="B800" s="7" t="s">
        <v>26</v>
      </c>
      <c r="C800" s="11">
        <f>C795+C794</f>
        <v>11.08</v>
      </c>
      <c r="D800" s="11">
        <f>D795+D794</f>
        <v>25.83</v>
      </c>
      <c r="E800" s="12">
        <v>19202</v>
      </c>
      <c r="F800" s="13">
        <f>F795+F794</f>
        <v>123996.91500000001</v>
      </c>
      <c r="G800" s="13">
        <f>G795+G794</f>
        <v>495987.66000000003</v>
      </c>
    </row>
    <row r="801" spans="1:12">
      <c r="B801" s="7" t="s">
        <v>27</v>
      </c>
      <c r="C801" s="11">
        <f>C797+C796</f>
        <v>53.57</v>
      </c>
      <c r="D801" s="11">
        <f>D797+D796</f>
        <v>107.87</v>
      </c>
      <c r="E801" s="12">
        <v>11274</v>
      </c>
      <c r="F801" s="13">
        <f>F797+F796</f>
        <v>304031.59499999997</v>
      </c>
      <c r="G801" s="13">
        <f>G797+G796</f>
        <v>1216126.3799999999</v>
      </c>
    </row>
    <row r="802" spans="1:12">
      <c r="B802" s="7" t="s">
        <v>24</v>
      </c>
      <c r="C802" s="11">
        <f>C801+C800</f>
        <v>64.650000000000006</v>
      </c>
      <c r="D802" s="11">
        <f>D801+D800</f>
        <v>133.69999999999999</v>
      </c>
      <c r="E802" s="14"/>
      <c r="F802" s="13">
        <f>F801+F800</f>
        <v>428028.51</v>
      </c>
      <c r="G802" s="13">
        <f>G801+G800</f>
        <v>1712114.04</v>
      </c>
      <c r="L802" s="13"/>
    </row>
    <row r="804" spans="1:12">
      <c r="A804" s="7" t="s">
        <v>95</v>
      </c>
    </row>
    <row r="806" spans="1:12">
      <c r="B806" s="7" t="s">
        <v>18</v>
      </c>
      <c r="C806" s="15">
        <v>0</v>
      </c>
      <c r="D806" s="15">
        <v>0</v>
      </c>
      <c r="E806" s="12">
        <v>19202</v>
      </c>
      <c r="F806" s="13">
        <f>G806/4</f>
        <v>0</v>
      </c>
      <c r="G806" s="13">
        <f>D806*E806</f>
        <v>0</v>
      </c>
    </row>
    <row r="807" spans="1:12">
      <c r="B807" s="7" t="s">
        <v>20</v>
      </c>
      <c r="C807" s="15">
        <v>9.8800000000000008</v>
      </c>
      <c r="D807" s="15">
        <v>22.93</v>
      </c>
      <c r="E807" s="12">
        <v>19202</v>
      </c>
      <c r="F807" s="13">
        <f>G807/4</f>
        <v>110075.465</v>
      </c>
      <c r="G807" s="13">
        <f>D807*E807</f>
        <v>440301.86</v>
      </c>
    </row>
    <row r="808" spans="1:12">
      <c r="B808" s="7" t="s">
        <v>22</v>
      </c>
      <c r="C808" s="15">
        <v>0</v>
      </c>
      <c r="D808" s="15">
        <v>0</v>
      </c>
      <c r="E808" s="12">
        <v>11274</v>
      </c>
      <c r="F808" s="13">
        <f>G808/4</f>
        <v>0</v>
      </c>
      <c r="G808" s="13">
        <f>D808*E808</f>
        <v>0</v>
      </c>
    </row>
    <row r="809" spans="1:12">
      <c r="B809" s="7" t="s">
        <v>23</v>
      </c>
      <c r="C809" s="15">
        <v>19.21</v>
      </c>
      <c r="D809" s="15">
        <v>38.200000000000003</v>
      </c>
      <c r="E809" s="12">
        <v>11274</v>
      </c>
      <c r="F809" s="13">
        <f>G809/4</f>
        <v>107666.70000000001</v>
      </c>
      <c r="G809" s="13">
        <f>D809*E809</f>
        <v>430666.80000000005</v>
      </c>
    </row>
    <row r="810" spans="1:12">
      <c r="B810" s="7" t="s">
        <v>24</v>
      </c>
      <c r="C810" s="11">
        <f>C809+C808+C807+C806</f>
        <v>29.090000000000003</v>
      </c>
      <c r="D810" s="11">
        <f>D809+D808+D807+D806</f>
        <v>61.13</v>
      </c>
      <c r="E810" s="14"/>
      <c r="F810" s="13">
        <f>F809+F808+F807+F806</f>
        <v>217742.16500000001</v>
      </c>
      <c r="G810" s="13">
        <f>G809+G808+G807+G806</f>
        <v>870968.66</v>
      </c>
    </row>
    <row r="811" spans="1:12">
      <c r="E811" s="24"/>
    </row>
    <row r="812" spans="1:12">
      <c r="B812" s="7" t="s">
        <v>26</v>
      </c>
      <c r="C812" s="11">
        <f>C807+C806</f>
        <v>9.8800000000000008</v>
      </c>
      <c r="D812" s="11">
        <f>D807+D806</f>
        <v>22.93</v>
      </c>
      <c r="E812" s="12">
        <v>19202</v>
      </c>
      <c r="F812" s="13">
        <f>F807+F806</f>
        <v>110075.465</v>
      </c>
      <c r="G812" s="13">
        <f>G807+G806</f>
        <v>440301.86</v>
      </c>
    </row>
    <row r="813" spans="1:12">
      <c r="B813" s="7" t="s">
        <v>27</v>
      </c>
      <c r="C813" s="11">
        <f>C809+C808</f>
        <v>19.21</v>
      </c>
      <c r="D813" s="11">
        <f>D809+D808</f>
        <v>38.200000000000003</v>
      </c>
      <c r="E813" s="12">
        <v>11274</v>
      </c>
      <c r="F813" s="13">
        <f>F809+F808</f>
        <v>107666.70000000001</v>
      </c>
      <c r="G813" s="13">
        <f>G809+G808</f>
        <v>430666.80000000005</v>
      </c>
    </row>
    <row r="814" spans="1:12">
      <c r="B814" s="7" t="s">
        <v>24</v>
      </c>
      <c r="C814" s="11">
        <f>C813+C812</f>
        <v>29.090000000000003</v>
      </c>
      <c r="D814" s="11">
        <f>D813+D812</f>
        <v>61.13</v>
      </c>
      <c r="E814" s="14"/>
      <c r="F814" s="13">
        <f>F813+F812</f>
        <v>217742.16500000001</v>
      </c>
      <c r="G814" s="13">
        <f>G813+G812</f>
        <v>870968.66</v>
      </c>
    </row>
    <row r="817" spans="1:12">
      <c r="C817" s="15"/>
      <c r="D817" s="15"/>
    </row>
    <row r="818" spans="1:12">
      <c r="A818" s="7" t="s">
        <v>96</v>
      </c>
    </row>
    <row r="820" spans="1:12">
      <c r="B820" s="7" t="s">
        <v>18</v>
      </c>
      <c r="C820" s="11">
        <v>3.28</v>
      </c>
      <c r="D820" s="11">
        <v>13.03</v>
      </c>
      <c r="E820" s="12">
        <v>19202</v>
      </c>
      <c r="F820" s="13">
        <f>G820/4</f>
        <v>62550.514999999999</v>
      </c>
      <c r="G820" s="13">
        <f>D820*E820</f>
        <v>250202.06</v>
      </c>
    </row>
    <row r="821" spans="1:12">
      <c r="B821" s="7" t="s">
        <v>20</v>
      </c>
      <c r="C821" s="11">
        <v>7.17</v>
      </c>
      <c r="D821" s="11">
        <v>17.850000000000001</v>
      </c>
      <c r="E821" s="12">
        <v>19202</v>
      </c>
      <c r="F821" s="13">
        <f>G821/4</f>
        <v>85688.925000000003</v>
      </c>
      <c r="G821" s="13">
        <f>D821*E821</f>
        <v>342755.7</v>
      </c>
    </row>
    <row r="822" spans="1:12">
      <c r="B822" s="7" t="s">
        <v>22</v>
      </c>
      <c r="C822" s="11">
        <v>2.15</v>
      </c>
      <c r="D822" s="11">
        <v>4.3</v>
      </c>
      <c r="E822" s="12">
        <v>11274</v>
      </c>
      <c r="F822" s="13">
        <f>G822/4</f>
        <v>12119.55</v>
      </c>
      <c r="G822" s="13">
        <f>D822*E822</f>
        <v>48478.2</v>
      </c>
    </row>
    <row r="823" spans="1:12">
      <c r="B823" s="7" t="s">
        <v>23</v>
      </c>
      <c r="C823" s="11">
        <v>28.68</v>
      </c>
      <c r="D823" s="11">
        <v>59.6</v>
      </c>
      <c r="E823" s="12">
        <v>11274</v>
      </c>
      <c r="F823" s="13">
        <f>G823/4</f>
        <v>167982.6</v>
      </c>
      <c r="G823" s="13">
        <f>D823*E823</f>
        <v>671930.4</v>
      </c>
    </row>
    <row r="824" spans="1:12">
      <c r="B824" s="7" t="s">
        <v>24</v>
      </c>
      <c r="C824" s="11">
        <f>C823+C822+C821+C820</f>
        <v>41.28</v>
      </c>
      <c r="D824" s="11">
        <f>D823+D822+D821+D820</f>
        <v>94.78</v>
      </c>
      <c r="E824" s="14"/>
      <c r="F824" s="13">
        <f>F823+F822+F821+F820</f>
        <v>328341.59000000003</v>
      </c>
      <c r="G824" s="13">
        <f>G823+G822+G821+G820</f>
        <v>1313366.3600000001</v>
      </c>
    </row>
    <row r="825" spans="1:12">
      <c r="E825" s="24"/>
    </row>
    <row r="826" spans="1:12">
      <c r="B826" s="7" t="s">
        <v>26</v>
      </c>
      <c r="C826" s="11">
        <f>C821+C820</f>
        <v>10.45</v>
      </c>
      <c r="D826" s="11">
        <f>D821+D820</f>
        <v>30.880000000000003</v>
      </c>
      <c r="E826" s="12">
        <v>19202</v>
      </c>
      <c r="F826" s="13">
        <f>F821+F820</f>
        <v>148239.44</v>
      </c>
      <c r="G826" s="13">
        <f>G821+G820</f>
        <v>592957.76</v>
      </c>
    </row>
    <row r="827" spans="1:12">
      <c r="B827" s="7" t="s">
        <v>27</v>
      </c>
      <c r="C827" s="11">
        <f>C823+C822</f>
        <v>30.83</v>
      </c>
      <c r="D827" s="11">
        <f>D823+D822</f>
        <v>63.9</v>
      </c>
      <c r="E827" s="12">
        <v>11274</v>
      </c>
      <c r="F827" s="13">
        <f>F823+F822</f>
        <v>180102.15</v>
      </c>
      <c r="G827" s="13">
        <f>G823+G822</f>
        <v>720408.6</v>
      </c>
    </row>
    <row r="828" spans="1:12">
      <c r="B828" s="7" t="s">
        <v>24</v>
      </c>
      <c r="C828" s="11">
        <f>C827+C826</f>
        <v>41.28</v>
      </c>
      <c r="D828" s="11">
        <f>D827+D826</f>
        <v>94.78</v>
      </c>
      <c r="E828" s="14"/>
      <c r="F828" s="13">
        <f>F827+F826</f>
        <v>328341.58999999997</v>
      </c>
      <c r="G828" s="13">
        <f>G827+G826</f>
        <v>1313366.3599999999</v>
      </c>
      <c r="L828" s="13"/>
    </row>
    <row r="830" spans="1:12">
      <c r="A830" s="7" t="s">
        <v>97</v>
      </c>
    </row>
    <row r="832" spans="1:12">
      <c r="B832" s="7" t="s">
        <v>18</v>
      </c>
      <c r="C832" s="11">
        <f t="shared" ref="C832:D835" si="5">SUM(C782,C794,C806,C820)</f>
        <v>22.810000000000002</v>
      </c>
      <c r="D832" s="11">
        <f t="shared" si="5"/>
        <v>67.62</v>
      </c>
      <c r="E832" s="12">
        <v>19202</v>
      </c>
      <c r="F832" s="13">
        <f>G832/4</f>
        <v>324609.81</v>
      </c>
      <c r="G832" s="13">
        <f>D832*E832</f>
        <v>1298439.24</v>
      </c>
    </row>
    <row r="833" spans="1:12">
      <c r="B833" s="7" t="s">
        <v>20</v>
      </c>
      <c r="C833" s="11">
        <f t="shared" si="5"/>
        <v>35.71</v>
      </c>
      <c r="D833" s="11">
        <f t="shared" si="5"/>
        <v>85.38</v>
      </c>
      <c r="E833" s="12">
        <v>19202</v>
      </c>
      <c r="F833" s="13">
        <f>G833/4</f>
        <v>409866.69</v>
      </c>
      <c r="G833" s="13">
        <f>D833*E833</f>
        <v>1639466.76</v>
      </c>
      <c r="I833" s="7"/>
      <c r="J833" s="7"/>
    </row>
    <row r="834" spans="1:12">
      <c r="B834" s="7" t="s">
        <v>22</v>
      </c>
      <c r="C834" s="11">
        <f t="shared" si="5"/>
        <v>20.47</v>
      </c>
      <c r="D834" s="11">
        <f t="shared" si="5"/>
        <v>40.64</v>
      </c>
      <c r="E834" s="12">
        <v>11274</v>
      </c>
      <c r="F834" s="13">
        <f>G834/4</f>
        <v>114543.84</v>
      </c>
      <c r="G834" s="13">
        <f>D834*E834</f>
        <v>458175.36</v>
      </c>
      <c r="I834" s="7"/>
      <c r="J834" s="7"/>
    </row>
    <row r="835" spans="1:12">
      <c r="B835" s="7" t="s">
        <v>23</v>
      </c>
      <c r="C835" s="11">
        <f t="shared" si="5"/>
        <v>191.50000000000003</v>
      </c>
      <c r="D835" s="11">
        <f t="shared" si="5"/>
        <v>382.32</v>
      </c>
      <c r="E835" s="12">
        <v>11274</v>
      </c>
      <c r="F835" s="13">
        <f>G835/4</f>
        <v>1077568.92</v>
      </c>
      <c r="G835" s="13">
        <f>D835*E835</f>
        <v>4310275.68</v>
      </c>
      <c r="I835" s="7"/>
      <c r="J835" s="7"/>
    </row>
    <row r="836" spans="1:12">
      <c r="B836" s="7" t="s">
        <v>24</v>
      </c>
      <c r="C836" s="11">
        <f>SUM(C832:C835)</f>
        <v>270.49</v>
      </c>
      <c r="D836" s="11">
        <f>SUM(D832:D835)</f>
        <v>575.96</v>
      </c>
      <c r="E836" s="14"/>
      <c r="F836" s="13">
        <f>F835+F834+F833+F832</f>
        <v>1926589.26</v>
      </c>
      <c r="G836" s="13">
        <f>G835+G834+G833+G832</f>
        <v>7706357.04</v>
      </c>
      <c r="I836" s="7"/>
      <c r="J836" s="7"/>
    </row>
    <row r="837" spans="1:12">
      <c r="E837" s="24"/>
      <c r="I837" s="7"/>
      <c r="J837" s="7"/>
    </row>
    <row r="838" spans="1:12">
      <c r="B838" s="7" t="s">
        <v>26</v>
      </c>
      <c r="C838" s="11">
        <f>SUM(C832:C833)</f>
        <v>58.52</v>
      </c>
      <c r="D838" s="11">
        <f>SUM(D832:D833)</f>
        <v>153</v>
      </c>
      <c r="E838" s="12">
        <v>19202</v>
      </c>
      <c r="F838" s="13">
        <f>F833+F832</f>
        <v>734476.5</v>
      </c>
      <c r="G838" s="13">
        <f>G833+G832</f>
        <v>2937906</v>
      </c>
      <c r="I838" s="7"/>
      <c r="J838" s="7"/>
    </row>
    <row r="839" spans="1:12">
      <c r="B839" s="7" t="s">
        <v>27</v>
      </c>
      <c r="C839" s="11">
        <f>SUM(C834:C835)</f>
        <v>211.97000000000003</v>
      </c>
      <c r="D839" s="11">
        <f>SUM(D834:D835)</f>
        <v>422.96</v>
      </c>
      <c r="E839" s="12">
        <v>11274</v>
      </c>
      <c r="F839" s="13">
        <f>F835+F834</f>
        <v>1192112.76</v>
      </c>
      <c r="G839" s="13">
        <f>G835+G834</f>
        <v>4768451.04</v>
      </c>
      <c r="I839" s="7"/>
      <c r="J839" s="7"/>
    </row>
    <row r="840" spans="1:12">
      <c r="B840" s="7" t="s">
        <v>24</v>
      </c>
      <c r="C840" s="11">
        <f>SUM(C838:C839)</f>
        <v>270.49</v>
      </c>
      <c r="D840" s="11">
        <f>SUM(D838:D839)</f>
        <v>575.96</v>
      </c>
      <c r="E840" s="14"/>
      <c r="F840" s="13">
        <f>F839+F838</f>
        <v>1926589.26</v>
      </c>
      <c r="G840" s="13">
        <f>G839+G838</f>
        <v>7706357.04</v>
      </c>
      <c r="I840" s="7"/>
      <c r="J840" s="16"/>
      <c r="L840" s="13"/>
    </row>
    <row r="841" spans="1:12">
      <c r="I841" s="7"/>
      <c r="J841" s="7"/>
    </row>
    <row r="842" spans="1:12">
      <c r="I842" s="7"/>
      <c r="J842" s="7"/>
    </row>
    <row r="843" spans="1:12">
      <c r="A843" s="7" t="s">
        <v>98</v>
      </c>
      <c r="I843" s="7"/>
      <c r="J843" s="7"/>
    </row>
    <row r="844" spans="1:12">
      <c r="A844" s="7"/>
      <c r="I844" s="7"/>
      <c r="J844" s="7"/>
    </row>
    <row r="845" spans="1:12">
      <c r="A845" s="7" t="s">
        <v>143</v>
      </c>
      <c r="I845" s="7"/>
      <c r="J845" s="7"/>
    </row>
    <row r="846" spans="1:12">
      <c r="I846" s="7"/>
      <c r="J846" s="7"/>
    </row>
    <row r="847" spans="1:12">
      <c r="B847" s="7" t="s">
        <v>18</v>
      </c>
      <c r="C847" s="11">
        <v>0</v>
      </c>
      <c r="D847" s="11">
        <v>0</v>
      </c>
      <c r="E847" s="12">
        <v>19202</v>
      </c>
      <c r="F847" s="13">
        <f>G847/4</f>
        <v>0</v>
      </c>
      <c r="G847" s="13">
        <f>D847*E847</f>
        <v>0</v>
      </c>
      <c r="I847" s="7"/>
      <c r="J847" s="7"/>
    </row>
    <row r="848" spans="1:12">
      <c r="B848" s="7" t="s">
        <v>20</v>
      </c>
      <c r="C848" s="11">
        <v>2.15</v>
      </c>
      <c r="D848" s="11">
        <v>4.7699999999999996</v>
      </c>
      <c r="E848" s="12">
        <v>19202</v>
      </c>
      <c r="F848" s="13">
        <f>G848/4</f>
        <v>22898.384999999998</v>
      </c>
      <c r="G848" s="13">
        <f>D848*E848</f>
        <v>91593.54</v>
      </c>
      <c r="I848" s="7"/>
      <c r="J848" s="7"/>
    </row>
    <row r="849" spans="1:12">
      <c r="B849" s="7" t="s">
        <v>22</v>
      </c>
      <c r="C849" s="11">
        <v>1.29</v>
      </c>
      <c r="D849" s="11">
        <v>2.58</v>
      </c>
      <c r="E849" s="12">
        <v>11274</v>
      </c>
      <c r="F849" s="13">
        <f>G849/4</f>
        <v>7271.7300000000005</v>
      </c>
      <c r="G849" s="13">
        <f>D849*E849</f>
        <v>29086.920000000002</v>
      </c>
      <c r="I849" s="7"/>
      <c r="J849" s="7"/>
    </row>
    <row r="850" spans="1:12">
      <c r="B850" s="7" t="s">
        <v>23</v>
      </c>
      <c r="C850" s="11">
        <v>14.28</v>
      </c>
      <c r="D850" s="11">
        <v>29.8</v>
      </c>
      <c r="E850" s="12">
        <v>11274</v>
      </c>
      <c r="F850" s="13">
        <f>G850/4</f>
        <v>83991.3</v>
      </c>
      <c r="G850" s="13">
        <f>D850*E850</f>
        <v>335965.2</v>
      </c>
      <c r="I850" s="7"/>
      <c r="J850" s="7"/>
    </row>
    <row r="851" spans="1:12">
      <c r="B851" s="7" t="s">
        <v>24</v>
      </c>
      <c r="C851" s="11">
        <f>C850+C849+C848+C847</f>
        <v>17.72</v>
      </c>
      <c r="D851" s="11">
        <f>D850+D849+D848+D847</f>
        <v>37.150000000000006</v>
      </c>
      <c r="E851" s="14"/>
      <c r="F851" s="13">
        <f>F850+F849+F848+F847</f>
        <v>114161.41499999999</v>
      </c>
      <c r="G851" s="13">
        <f>G850+G849+G848+G847</f>
        <v>456645.66</v>
      </c>
      <c r="I851" s="7"/>
      <c r="J851" s="7"/>
    </row>
    <row r="852" spans="1:12">
      <c r="E852" s="24"/>
      <c r="I852" s="7"/>
      <c r="J852" s="7"/>
    </row>
    <row r="853" spans="1:12">
      <c r="B853" s="7" t="s">
        <v>26</v>
      </c>
      <c r="C853" s="11">
        <f>C848+C847</f>
        <v>2.15</v>
      </c>
      <c r="D853" s="11">
        <f>D848+D847</f>
        <v>4.7699999999999996</v>
      </c>
      <c r="E853" s="12">
        <v>19202</v>
      </c>
      <c r="F853" s="13">
        <f>F848+F847</f>
        <v>22898.384999999998</v>
      </c>
      <c r="G853" s="13">
        <f>G848+G847</f>
        <v>91593.54</v>
      </c>
      <c r="I853" s="7"/>
      <c r="J853" s="7"/>
    </row>
    <row r="854" spans="1:12">
      <c r="B854" s="7" t="s">
        <v>27</v>
      </c>
      <c r="C854" s="11">
        <f>C850+C849</f>
        <v>15.57</v>
      </c>
      <c r="D854" s="11">
        <f>D850+D849</f>
        <v>32.380000000000003</v>
      </c>
      <c r="E854" s="12">
        <v>11274</v>
      </c>
      <c r="F854" s="13">
        <f>F850+F849</f>
        <v>91263.03</v>
      </c>
      <c r="G854" s="13">
        <f>G850+G849</f>
        <v>365052.12</v>
      </c>
      <c r="I854" s="7"/>
      <c r="J854" s="7"/>
    </row>
    <row r="855" spans="1:12">
      <c r="B855" s="7" t="s">
        <v>24</v>
      </c>
      <c r="C855" s="11">
        <f>C854+C853</f>
        <v>17.72</v>
      </c>
      <c r="D855" s="11">
        <f>D854+D853</f>
        <v>37.150000000000006</v>
      </c>
      <c r="E855" s="14"/>
      <c r="F855" s="13">
        <f>F854+F853</f>
        <v>114161.41499999999</v>
      </c>
      <c r="G855" s="13">
        <f>G854+G853</f>
        <v>456645.66</v>
      </c>
      <c r="I855" s="7"/>
      <c r="J855" s="7"/>
    </row>
    <row r="856" spans="1:12">
      <c r="I856" s="7"/>
      <c r="J856" s="16"/>
      <c r="L856" s="13"/>
    </row>
    <row r="857" spans="1:12">
      <c r="A857" s="7" t="s">
        <v>99</v>
      </c>
      <c r="I857" s="7"/>
      <c r="J857" s="7"/>
    </row>
    <row r="858" spans="1:12">
      <c r="I858" s="7"/>
      <c r="J858" s="7"/>
    </row>
    <row r="859" spans="1:12">
      <c r="B859" s="7" t="s">
        <v>18</v>
      </c>
      <c r="C859" s="11">
        <v>2.0499999999999998</v>
      </c>
      <c r="D859" s="11">
        <v>5.48</v>
      </c>
      <c r="E859" s="12">
        <v>19202</v>
      </c>
      <c r="F859" s="13">
        <f>G859/4</f>
        <v>26306.74</v>
      </c>
      <c r="G859" s="13">
        <f>D859*E859</f>
        <v>105226.96</v>
      </c>
      <c r="I859" s="7"/>
      <c r="J859" s="7"/>
    </row>
    <row r="860" spans="1:12">
      <c r="B860" s="7" t="s">
        <v>20</v>
      </c>
      <c r="C860" s="11">
        <v>1.76</v>
      </c>
      <c r="D860" s="11">
        <v>3.52</v>
      </c>
      <c r="E860" s="12">
        <v>19202</v>
      </c>
      <c r="F860" s="13">
        <f>G860/4</f>
        <v>16897.759999999998</v>
      </c>
      <c r="G860" s="13">
        <f>D860*E860</f>
        <v>67591.039999999994</v>
      </c>
      <c r="I860" s="7"/>
      <c r="J860" s="7"/>
    </row>
    <row r="861" spans="1:12">
      <c r="B861" s="7" t="s">
        <v>22</v>
      </c>
      <c r="C861" s="11">
        <v>3.03</v>
      </c>
      <c r="D861" s="11">
        <v>6.06</v>
      </c>
      <c r="E861" s="12">
        <v>11274</v>
      </c>
      <c r="F861" s="13">
        <f>G861/4</f>
        <v>17080.11</v>
      </c>
      <c r="G861" s="13">
        <f>D861*E861</f>
        <v>68320.44</v>
      </c>
      <c r="I861" s="7"/>
      <c r="J861" s="7"/>
    </row>
    <row r="862" spans="1:12">
      <c r="B862" s="7" t="s">
        <v>23</v>
      </c>
      <c r="C862" s="11">
        <v>18.91</v>
      </c>
      <c r="D862" s="11">
        <v>37.57</v>
      </c>
      <c r="E862" s="12">
        <v>11274</v>
      </c>
      <c r="F862" s="13">
        <f>G862/4</f>
        <v>105891.045</v>
      </c>
      <c r="G862" s="13">
        <f>D862*E862</f>
        <v>423564.18</v>
      </c>
      <c r="I862" s="7"/>
      <c r="J862" s="7"/>
    </row>
    <row r="863" spans="1:12">
      <c r="B863" s="7" t="s">
        <v>24</v>
      </c>
      <c r="C863" s="11">
        <f>C862+C861+C860+C859</f>
        <v>25.750000000000004</v>
      </c>
      <c r="D863" s="11">
        <f>D862+D861+D860+D859</f>
        <v>52.63000000000001</v>
      </c>
      <c r="E863" s="14"/>
      <c r="F863" s="13">
        <f>F862+F861+F860+F859</f>
        <v>166175.655</v>
      </c>
      <c r="G863" s="13">
        <f>G862+G861+G860+G859</f>
        <v>664702.62</v>
      </c>
      <c r="I863" s="7"/>
      <c r="J863" s="7"/>
    </row>
    <row r="864" spans="1:12">
      <c r="E864" s="24"/>
      <c r="I864" s="7"/>
      <c r="J864" s="7"/>
    </row>
    <row r="865" spans="1:12">
      <c r="B865" s="7" t="s">
        <v>26</v>
      </c>
      <c r="C865" s="11">
        <f>C860+C859</f>
        <v>3.8099999999999996</v>
      </c>
      <c r="D865" s="11">
        <f>D860+D859</f>
        <v>9</v>
      </c>
      <c r="E865" s="12">
        <v>19202</v>
      </c>
      <c r="F865" s="13">
        <f>F860+F859</f>
        <v>43204.5</v>
      </c>
      <c r="G865" s="13">
        <f>G860+G859</f>
        <v>172818</v>
      </c>
      <c r="I865" s="7"/>
      <c r="J865" s="7"/>
    </row>
    <row r="866" spans="1:12">
      <c r="B866" s="7" t="s">
        <v>27</v>
      </c>
      <c r="C866" s="11">
        <f>C862+C861</f>
        <v>21.94</v>
      </c>
      <c r="D866" s="11">
        <f>D862+D861</f>
        <v>43.63</v>
      </c>
      <c r="E866" s="12">
        <v>11274</v>
      </c>
      <c r="F866" s="13">
        <f>F862+F861</f>
        <v>122971.155</v>
      </c>
      <c r="G866" s="13">
        <f>G862+G861</f>
        <v>491884.62</v>
      </c>
      <c r="I866" s="7"/>
      <c r="J866" s="7"/>
    </row>
    <row r="867" spans="1:12">
      <c r="B867" s="7" t="s">
        <v>24</v>
      </c>
      <c r="C867" s="11">
        <f>C866+C865</f>
        <v>25.75</v>
      </c>
      <c r="D867" s="11">
        <f>D866+D865</f>
        <v>52.63</v>
      </c>
      <c r="E867" s="14"/>
      <c r="F867" s="13">
        <f>F866+F865</f>
        <v>166175.655</v>
      </c>
      <c r="G867" s="13">
        <f>G866+G865</f>
        <v>664702.62</v>
      </c>
      <c r="I867" s="7"/>
      <c r="J867" s="16"/>
      <c r="L867" s="13"/>
    </row>
    <row r="868" spans="1:12">
      <c r="I868" s="7"/>
      <c r="J868" s="7"/>
    </row>
    <row r="869" spans="1:12">
      <c r="A869" s="7" t="s">
        <v>144</v>
      </c>
      <c r="I869" s="7"/>
      <c r="J869" s="7"/>
    </row>
    <row r="870" spans="1:12">
      <c r="I870" s="7"/>
      <c r="J870" s="7"/>
    </row>
    <row r="871" spans="1:12">
      <c r="B871" s="7" t="s">
        <v>18</v>
      </c>
      <c r="C871" s="11">
        <v>0</v>
      </c>
      <c r="D871" s="11">
        <v>0</v>
      </c>
      <c r="E871" s="12">
        <v>19202</v>
      </c>
      <c r="F871" s="13">
        <f>G871/4</f>
        <v>0</v>
      </c>
      <c r="G871" s="13">
        <f>D871*E871</f>
        <v>0</v>
      </c>
      <c r="I871" s="7"/>
      <c r="J871" s="7"/>
    </row>
    <row r="872" spans="1:12">
      <c r="B872" s="7" t="s">
        <v>20</v>
      </c>
      <c r="C872" s="11">
        <v>2.48</v>
      </c>
      <c r="D872" s="11">
        <v>4.96</v>
      </c>
      <c r="E872" s="12">
        <v>19202</v>
      </c>
      <c r="F872" s="13">
        <f>G872/4</f>
        <v>23810.48</v>
      </c>
      <c r="G872" s="13">
        <f>D872*E872</f>
        <v>95241.919999999998</v>
      </c>
      <c r="I872" s="7"/>
      <c r="J872" s="7"/>
    </row>
    <row r="873" spans="1:12">
      <c r="B873" s="7" t="s">
        <v>22</v>
      </c>
      <c r="C873" s="11">
        <v>0.1</v>
      </c>
      <c r="D873" s="11">
        <v>0.2</v>
      </c>
      <c r="E873" s="12">
        <v>11274</v>
      </c>
      <c r="F873" s="13">
        <f>G873/4</f>
        <v>563.70000000000005</v>
      </c>
      <c r="G873" s="13">
        <f>D873*E873</f>
        <v>2254.8000000000002</v>
      </c>
      <c r="I873" s="7"/>
      <c r="J873" s="7"/>
    </row>
    <row r="874" spans="1:12">
      <c r="B874" s="7" t="s">
        <v>23</v>
      </c>
      <c r="C874" s="11">
        <v>13.98</v>
      </c>
      <c r="D874" s="11">
        <v>27.96</v>
      </c>
      <c r="E874" s="12">
        <v>11274</v>
      </c>
      <c r="F874" s="13">
        <f>G874/4</f>
        <v>78805.260000000009</v>
      </c>
      <c r="G874" s="13">
        <f>D874*E874</f>
        <v>315221.04000000004</v>
      </c>
      <c r="I874" s="7"/>
      <c r="J874" s="7"/>
    </row>
    <row r="875" spans="1:12">
      <c r="B875" s="7" t="s">
        <v>24</v>
      </c>
      <c r="C875" s="11">
        <f>C874+C873+C872+C871</f>
        <v>16.559999999999999</v>
      </c>
      <c r="D875" s="11">
        <f>D874+D873+D872+D871</f>
        <v>33.119999999999997</v>
      </c>
      <c r="E875" s="14"/>
      <c r="F875" s="13">
        <f>F874+F873+F872+F871</f>
        <v>103179.44</v>
      </c>
      <c r="G875" s="13">
        <f>G874+G873+G872+G871</f>
        <v>412717.76</v>
      </c>
      <c r="I875" s="7"/>
      <c r="J875" s="7"/>
    </row>
    <row r="876" spans="1:12">
      <c r="E876" s="24"/>
      <c r="I876" s="7"/>
      <c r="J876" s="7"/>
    </row>
    <row r="877" spans="1:12">
      <c r="B877" s="7" t="s">
        <v>26</v>
      </c>
      <c r="C877" s="11">
        <f>C872+C871</f>
        <v>2.48</v>
      </c>
      <c r="D877" s="11">
        <f>D872+D871</f>
        <v>4.96</v>
      </c>
      <c r="E877" s="12">
        <v>19202</v>
      </c>
      <c r="F877" s="13">
        <f>F872+F871</f>
        <v>23810.48</v>
      </c>
      <c r="G877" s="13">
        <f>G872+G871</f>
        <v>95241.919999999998</v>
      </c>
      <c r="I877" s="7"/>
      <c r="J877" s="7"/>
    </row>
    <row r="878" spans="1:12">
      <c r="B878" s="7" t="s">
        <v>27</v>
      </c>
      <c r="C878" s="11">
        <f>C874+C873</f>
        <v>14.08</v>
      </c>
      <c r="D878" s="11">
        <f>D874+D873</f>
        <v>28.16</v>
      </c>
      <c r="E878" s="12">
        <v>11274</v>
      </c>
      <c r="F878" s="13">
        <f>F874+F873</f>
        <v>79368.960000000006</v>
      </c>
      <c r="G878" s="13">
        <f>G874+G873</f>
        <v>317475.84000000003</v>
      </c>
      <c r="I878" s="7"/>
      <c r="J878" s="7"/>
    </row>
    <row r="879" spans="1:12">
      <c r="B879" s="7" t="s">
        <v>24</v>
      </c>
      <c r="C879" s="11">
        <f>C878+C877</f>
        <v>16.559999999999999</v>
      </c>
      <c r="D879" s="11">
        <f>D878+D877</f>
        <v>33.119999999999997</v>
      </c>
      <c r="E879" s="14"/>
      <c r="F879" s="13">
        <f>F878+F877</f>
        <v>103179.44</v>
      </c>
      <c r="G879" s="13">
        <f>G878+G877</f>
        <v>412717.76</v>
      </c>
      <c r="I879" s="7"/>
      <c r="J879" s="16"/>
      <c r="L879" s="13"/>
    </row>
    <row r="880" spans="1:12">
      <c r="I880" s="7"/>
      <c r="J880" s="7"/>
    </row>
    <row r="881" spans="1:12">
      <c r="A881" s="7" t="s">
        <v>100</v>
      </c>
      <c r="I881" s="7"/>
      <c r="J881" s="7"/>
    </row>
    <row r="882" spans="1:12">
      <c r="I882" s="7"/>
      <c r="J882" s="7"/>
    </row>
    <row r="883" spans="1:12">
      <c r="B883" s="7" t="s">
        <v>18</v>
      </c>
      <c r="C883" s="11">
        <v>5.25</v>
      </c>
      <c r="D883" s="11">
        <v>11.92</v>
      </c>
      <c r="E883" s="12">
        <v>19202</v>
      </c>
      <c r="F883" s="13">
        <f>G883/4</f>
        <v>57221.96</v>
      </c>
      <c r="G883" s="13">
        <f>D883*E883</f>
        <v>228887.84</v>
      </c>
      <c r="I883" s="7"/>
      <c r="J883" s="7"/>
    </row>
    <row r="884" spans="1:12">
      <c r="B884" s="7" t="s">
        <v>20</v>
      </c>
      <c r="C884" s="11">
        <v>1.81</v>
      </c>
      <c r="D884" s="11">
        <v>3.62</v>
      </c>
      <c r="E884" s="12">
        <v>19202</v>
      </c>
      <c r="F884" s="13">
        <f>G884/4</f>
        <v>17377.810000000001</v>
      </c>
      <c r="G884" s="13">
        <f>D884*E884</f>
        <v>69511.240000000005</v>
      </c>
      <c r="I884" s="7"/>
      <c r="J884" s="7"/>
    </row>
    <row r="885" spans="1:12">
      <c r="B885" s="7" t="s">
        <v>22</v>
      </c>
      <c r="C885" s="11">
        <v>7.09</v>
      </c>
      <c r="D885" s="11">
        <v>14.18</v>
      </c>
      <c r="E885" s="12">
        <v>11274</v>
      </c>
      <c r="F885" s="13">
        <f>G885/4</f>
        <v>39966.33</v>
      </c>
      <c r="G885" s="13">
        <f>D885*E885</f>
        <v>159865.32</v>
      </c>
      <c r="I885" s="7"/>
      <c r="J885" s="7"/>
    </row>
    <row r="886" spans="1:12">
      <c r="B886" s="7" t="s">
        <v>23</v>
      </c>
      <c r="C886" s="11">
        <v>29.96</v>
      </c>
      <c r="D886" s="11">
        <v>59.92</v>
      </c>
      <c r="E886" s="12">
        <v>11274</v>
      </c>
      <c r="F886" s="13">
        <f>G886/4</f>
        <v>168884.52000000002</v>
      </c>
      <c r="G886" s="13">
        <f>D886*E886</f>
        <v>675538.08000000007</v>
      </c>
      <c r="I886" s="7"/>
      <c r="J886" s="7"/>
    </row>
    <row r="887" spans="1:12">
      <c r="B887" s="7" t="s">
        <v>24</v>
      </c>
      <c r="C887" s="11">
        <f>C886+C885+C884+C883</f>
        <v>44.11</v>
      </c>
      <c r="D887" s="11">
        <f>D886+D885+D884+D883</f>
        <v>89.64</v>
      </c>
      <c r="E887" s="14"/>
      <c r="F887" s="13">
        <f>F886+F885+F884+F883</f>
        <v>283450.62000000005</v>
      </c>
      <c r="G887" s="13">
        <f>G886+G885+G884+G883</f>
        <v>1133802.4800000002</v>
      </c>
      <c r="I887" s="7"/>
      <c r="J887" s="7"/>
    </row>
    <row r="888" spans="1:12">
      <c r="E888" s="24"/>
      <c r="I888" s="7"/>
      <c r="J888" s="7"/>
    </row>
    <row r="889" spans="1:12">
      <c r="B889" s="7" t="s">
        <v>26</v>
      </c>
      <c r="C889" s="11">
        <f>C884+C883</f>
        <v>7.0600000000000005</v>
      </c>
      <c r="D889" s="11">
        <f>D884+D883</f>
        <v>15.54</v>
      </c>
      <c r="E889" s="12">
        <v>19202</v>
      </c>
      <c r="F889" s="13">
        <f>F884+F883</f>
        <v>74599.77</v>
      </c>
      <c r="G889" s="13">
        <f>G884+G883</f>
        <v>298399.08</v>
      </c>
      <c r="I889" s="7"/>
      <c r="J889" s="7"/>
    </row>
    <row r="890" spans="1:12">
      <c r="B890" s="7" t="s">
        <v>27</v>
      </c>
      <c r="C890" s="11">
        <f>C886+C885</f>
        <v>37.049999999999997</v>
      </c>
      <c r="D890" s="11">
        <f>D886+D885</f>
        <v>74.099999999999994</v>
      </c>
      <c r="E890" s="12">
        <v>11274</v>
      </c>
      <c r="F890" s="13">
        <f>F886+F885</f>
        <v>208850.85000000003</v>
      </c>
      <c r="G890" s="13">
        <f>G886+G885</f>
        <v>835403.40000000014</v>
      </c>
      <c r="I890" s="7"/>
      <c r="J890" s="7"/>
    </row>
    <row r="891" spans="1:12">
      <c r="B891" s="7" t="s">
        <v>24</v>
      </c>
      <c r="C891" s="11">
        <f>C890+C889</f>
        <v>44.11</v>
      </c>
      <c r="D891" s="11">
        <f>D890+D889</f>
        <v>89.639999999999986</v>
      </c>
      <c r="E891" s="14"/>
      <c r="F891" s="13">
        <f>F890+F889</f>
        <v>283450.62000000005</v>
      </c>
      <c r="G891" s="13">
        <f>G890+G889</f>
        <v>1133802.4800000002</v>
      </c>
      <c r="I891" s="7"/>
      <c r="J891" s="7"/>
    </row>
    <row r="892" spans="1:12">
      <c r="I892" s="7"/>
      <c r="J892" s="16"/>
      <c r="L892" s="13"/>
    </row>
    <row r="893" spans="1:12">
      <c r="A893" s="7" t="s">
        <v>101</v>
      </c>
      <c r="I893" s="7"/>
      <c r="J893" s="7"/>
    </row>
    <row r="894" spans="1:12">
      <c r="I894" s="7"/>
      <c r="J894" s="7"/>
    </row>
    <row r="895" spans="1:12">
      <c r="B895" s="7" t="s">
        <v>18</v>
      </c>
      <c r="C895" s="11">
        <v>0</v>
      </c>
      <c r="D895" s="11">
        <v>0</v>
      </c>
      <c r="E895" s="12">
        <v>19202</v>
      </c>
      <c r="F895" s="13">
        <f>G895/4</f>
        <v>0</v>
      </c>
      <c r="G895" s="13">
        <f>D895*E895</f>
        <v>0</v>
      </c>
      <c r="I895" s="7"/>
      <c r="J895" s="7"/>
    </row>
    <row r="896" spans="1:12">
      <c r="B896" s="7" t="s">
        <v>20</v>
      </c>
      <c r="C896" s="11">
        <v>3.37</v>
      </c>
      <c r="D896" s="11">
        <v>5.72</v>
      </c>
      <c r="E896" s="12">
        <v>19202</v>
      </c>
      <c r="F896" s="13">
        <f>G896/4</f>
        <v>27458.86</v>
      </c>
      <c r="G896" s="13">
        <f>D896*E896</f>
        <v>109835.44</v>
      </c>
      <c r="I896" s="7"/>
      <c r="J896" s="7"/>
    </row>
    <row r="897" spans="1:12">
      <c r="B897" s="7" t="s">
        <v>22</v>
      </c>
      <c r="C897" s="11">
        <v>3.47</v>
      </c>
      <c r="D897" s="11">
        <v>6.94</v>
      </c>
      <c r="E897" s="12">
        <v>11274</v>
      </c>
      <c r="F897" s="13">
        <f>G897/4</f>
        <v>19560.39</v>
      </c>
      <c r="G897" s="13">
        <f>D897*E897</f>
        <v>78241.56</v>
      </c>
      <c r="I897" s="7"/>
      <c r="J897" s="7"/>
    </row>
    <row r="898" spans="1:12">
      <c r="B898" s="7" t="s">
        <v>23</v>
      </c>
      <c r="C898" s="11">
        <v>16.3</v>
      </c>
      <c r="D898" s="11">
        <v>31.76</v>
      </c>
      <c r="E898" s="12">
        <v>11274</v>
      </c>
      <c r="F898" s="13">
        <f>G898/4</f>
        <v>89515.56</v>
      </c>
      <c r="G898" s="13">
        <f>D898*E898</f>
        <v>358062.24</v>
      </c>
      <c r="I898" s="7"/>
      <c r="J898" s="7"/>
    </row>
    <row r="899" spans="1:12">
      <c r="B899" s="7" t="s">
        <v>24</v>
      </c>
      <c r="C899" s="11">
        <f>C898+C897+C896+C895</f>
        <v>23.14</v>
      </c>
      <c r="D899" s="11">
        <f>D898+D897+D896+D895</f>
        <v>44.42</v>
      </c>
      <c r="E899" s="14"/>
      <c r="F899" s="13">
        <f>F898+F897+F896+F895</f>
        <v>136534.81</v>
      </c>
      <c r="G899" s="13">
        <f>G898+G897+G896+G895</f>
        <v>546139.24</v>
      </c>
      <c r="I899" s="7"/>
      <c r="J899" s="7"/>
    </row>
    <row r="900" spans="1:12">
      <c r="E900" s="24"/>
      <c r="I900" s="7"/>
      <c r="J900" s="7"/>
    </row>
    <row r="901" spans="1:12">
      <c r="B901" s="7" t="s">
        <v>26</v>
      </c>
      <c r="C901" s="11">
        <f>C896+C895</f>
        <v>3.37</v>
      </c>
      <c r="D901" s="11">
        <f>D896+D895</f>
        <v>5.72</v>
      </c>
      <c r="E901" s="12">
        <v>19202</v>
      </c>
      <c r="F901" s="13">
        <f>F896+F895</f>
        <v>27458.86</v>
      </c>
      <c r="G901" s="13">
        <f>G896+G895</f>
        <v>109835.44</v>
      </c>
      <c r="I901" s="7"/>
      <c r="J901" s="7"/>
    </row>
    <row r="902" spans="1:12">
      <c r="B902" s="7" t="s">
        <v>27</v>
      </c>
      <c r="C902" s="11">
        <f>C898+C897</f>
        <v>19.77</v>
      </c>
      <c r="D902" s="11">
        <f>D898+D897</f>
        <v>38.700000000000003</v>
      </c>
      <c r="E902" s="12">
        <v>11274</v>
      </c>
      <c r="F902" s="13">
        <f>F898+F897</f>
        <v>109075.95</v>
      </c>
      <c r="G902" s="13">
        <f>G898+G897</f>
        <v>436303.8</v>
      </c>
      <c r="I902" s="7"/>
      <c r="J902" s="7"/>
    </row>
    <row r="903" spans="1:12">
      <c r="B903" s="7" t="s">
        <v>24</v>
      </c>
      <c r="C903" s="11">
        <f>C902+C901</f>
        <v>23.14</v>
      </c>
      <c r="D903" s="11">
        <f>D902+D901</f>
        <v>44.42</v>
      </c>
      <c r="E903" s="14"/>
      <c r="F903" s="13">
        <f>F902+F901</f>
        <v>136534.81</v>
      </c>
      <c r="G903" s="13">
        <f>G902+G901</f>
        <v>546139.24</v>
      </c>
      <c r="I903" s="7"/>
      <c r="J903" s="7"/>
    </row>
    <row r="904" spans="1:12">
      <c r="I904" s="7"/>
      <c r="J904" s="16"/>
      <c r="L904" s="13"/>
    </row>
    <row r="905" spans="1:12">
      <c r="I905" s="7"/>
      <c r="J905" s="7"/>
    </row>
    <row r="906" spans="1:12">
      <c r="A906" s="7" t="s">
        <v>102</v>
      </c>
      <c r="I906" s="7"/>
      <c r="J906" s="7"/>
    </row>
    <row r="907" spans="1:12">
      <c r="I907" s="7"/>
      <c r="J907" s="7"/>
    </row>
    <row r="908" spans="1:12">
      <c r="B908" s="7" t="s">
        <v>18</v>
      </c>
      <c r="C908" s="11">
        <v>3.04</v>
      </c>
      <c r="D908" s="11">
        <v>8.2799999999999994</v>
      </c>
      <c r="E908" s="12">
        <v>19202</v>
      </c>
      <c r="F908" s="13">
        <f>G908/4</f>
        <v>39748.14</v>
      </c>
      <c r="G908" s="13">
        <f>D908*E908</f>
        <v>158992.56</v>
      </c>
      <c r="I908" s="7"/>
      <c r="J908" s="7"/>
    </row>
    <row r="909" spans="1:12">
      <c r="B909" s="7" t="s">
        <v>20</v>
      </c>
      <c r="C909" s="11">
        <v>2.23</v>
      </c>
      <c r="D909" s="11">
        <v>4.46</v>
      </c>
      <c r="E909" s="12">
        <v>19202</v>
      </c>
      <c r="F909" s="13">
        <f>G909/4</f>
        <v>21410.23</v>
      </c>
      <c r="G909" s="13">
        <f>D909*E909</f>
        <v>85640.92</v>
      </c>
    </row>
    <row r="910" spans="1:12">
      <c r="B910" s="7" t="s">
        <v>22</v>
      </c>
      <c r="C910" s="11">
        <v>6.69</v>
      </c>
      <c r="D910" s="11">
        <v>13.19</v>
      </c>
      <c r="E910" s="12">
        <v>11274</v>
      </c>
      <c r="F910" s="13">
        <f>G910/4</f>
        <v>37176.014999999999</v>
      </c>
      <c r="G910" s="13">
        <f>D910*E910</f>
        <v>148704.06</v>
      </c>
    </row>
    <row r="911" spans="1:12">
      <c r="B911" s="7" t="s">
        <v>23</v>
      </c>
      <c r="C911" s="11">
        <v>26.99</v>
      </c>
      <c r="D911" s="11">
        <v>52.8</v>
      </c>
      <c r="E911" s="12">
        <v>11274</v>
      </c>
      <c r="F911" s="13">
        <f>G911/4</f>
        <v>148816.79999999999</v>
      </c>
      <c r="G911" s="13">
        <f>D911*E911</f>
        <v>595267.19999999995</v>
      </c>
    </row>
    <row r="912" spans="1:12">
      <c r="B912" s="7" t="s">
        <v>24</v>
      </c>
      <c r="C912" s="11">
        <f>C911+C910+C909+C908</f>
        <v>38.949999999999996</v>
      </c>
      <c r="D912" s="11">
        <f>D911+D910+D909+D908</f>
        <v>78.72999999999999</v>
      </c>
      <c r="E912" s="14"/>
      <c r="F912" s="13">
        <f>F911+F910+F909+F908</f>
        <v>247151.185</v>
      </c>
      <c r="G912" s="13">
        <f>G911+G910+G909+G908</f>
        <v>988604.74</v>
      </c>
    </row>
    <row r="913" spans="1:12">
      <c r="E913" s="24"/>
    </row>
    <row r="914" spans="1:12">
      <c r="B914" s="7" t="s">
        <v>26</v>
      </c>
      <c r="C914" s="11">
        <f>C909+C908</f>
        <v>5.27</v>
      </c>
      <c r="D914" s="11">
        <f>D909+D908</f>
        <v>12.739999999999998</v>
      </c>
      <c r="E914" s="12">
        <v>19202</v>
      </c>
      <c r="F914" s="13">
        <f>F909+F908</f>
        <v>61158.369999999995</v>
      </c>
      <c r="G914" s="13">
        <f>G909+G908</f>
        <v>244633.47999999998</v>
      </c>
    </row>
    <row r="915" spans="1:12">
      <c r="B915" s="7" t="s">
        <v>27</v>
      </c>
      <c r="C915" s="11">
        <f>C911+C910</f>
        <v>33.68</v>
      </c>
      <c r="D915" s="11">
        <f>D911+D910</f>
        <v>65.989999999999995</v>
      </c>
      <c r="E915" s="12">
        <v>11274</v>
      </c>
      <c r="F915" s="13">
        <f>F911+F910</f>
        <v>185992.815</v>
      </c>
      <c r="G915" s="13">
        <f>G911+G910</f>
        <v>743971.26</v>
      </c>
    </row>
    <row r="916" spans="1:12">
      <c r="B916" s="7" t="s">
        <v>24</v>
      </c>
      <c r="C916" s="11">
        <f>C915+C914</f>
        <v>38.950000000000003</v>
      </c>
      <c r="D916" s="11">
        <f>D915+D914</f>
        <v>78.72999999999999</v>
      </c>
      <c r="E916" s="14"/>
      <c r="F916" s="13">
        <f>F915+F914</f>
        <v>247151.185</v>
      </c>
      <c r="G916" s="13">
        <f>G915+G914</f>
        <v>988604.74</v>
      </c>
      <c r="L916" s="13"/>
    </row>
    <row r="918" spans="1:12">
      <c r="A918" s="7" t="s">
        <v>103</v>
      </c>
    </row>
    <row r="920" spans="1:12">
      <c r="B920" s="7" t="s">
        <v>18</v>
      </c>
      <c r="C920" s="11">
        <v>0</v>
      </c>
      <c r="D920" s="11">
        <v>0</v>
      </c>
      <c r="E920" s="12">
        <v>19202</v>
      </c>
      <c r="F920" s="13">
        <f>G920/4</f>
        <v>0</v>
      </c>
      <c r="G920" s="13">
        <f>D920*E920</f>
        <v>0</v>
      </c>
    </row>
    <row r="921" spans="1:12">
      <c r="B921" s="7" t="s">
        <v>20</v>
      </c>
      <c r="C921" s="11">
        <v>1.0900000000000001</v>
      </c>
      <c r="D921" s="11">
        <v>2.1800000000000002</v>
      </c>
      <c r="E921" s="12">
        <v>19202</v>
      </c>
      <c r="F921" s="13">
        <f>G921/4</f>
        <v>10465.09</v>
      </c>
      <c r="G921" s="13">
        <f>D921*E921</f>
        <v>41860.36</v>
      </c>
    </row>
    <row r="922" spans="1:12">
      <c r="B922" s="7" t="s">
        <v>22</v>
      </c>
      <c r="C922" s="11">
        <v>0.1</v>
      </c>
      <c r="D922" s="11">
        <v>0.2</v>
      </c>
      <c r="E922" s="12">
        <v>11274</v>
      </c>
      <c r="F922" s="13">
        <f>G922/4</f>
        <v>563.70000000000005</v>
      </c>
      <c r="G922" s="13">
        <f>D922*E922</f>
        <v>2254.8000000000002</v>
      </c>
    </row>
    <row r="923" spans="1:12">
      <c r="B923" s="7" t="s">
        <v>23</v>
      </c>
      <c r="C923" s="11">
        <v>17.96</v>
      </c>
      <c r="D923" s="11">
        <v>35.74</v>
      </c>
      <c r="E923" s="12">
        <v>11274</v>
      </c>
      <c r="F923" s="13">
        <f>G923/4</f>
        <v>100733.19</v>
      </c>
      <c r="G923" s="13">
        <f>D923*E923</f>
        <v>402932.76</v>
      </c>
    </row>
    <row r="924" spans="1:12">
      <c r="B924" s="7" t="s">
        <v>24</v>
      </c>
      <c r="C924" s="11">
        <f>C923+C922+C921+C920</f>
        <v>19.150000000000002</v>
      </c>
      <c r="D924" s="11">
        <f>D923+D922+D921+D920</f>
        <v>38.120000000000005</v>
      </c>
      <c r="E924" s="14"/>
      <c r="F924" s="13">
        <f>F923+F922+F921+F920</f>
        <v>111761.98</v>
      </c>
      <c r="G924" s="13">
        <f>G923+G922+G921+G920</f>
        <v>447047.92</v>
      </c>
    </row>
    <row r="925" spans="1:12">
      <c r="E925" s="24"/>
    </row>
    <row r="926" spans="1:12">
      <c r="B926" s="7" t="s">
        <v>26</v>
      </c>
      <c r="C926" s="11">
        <f>C921+C920</f>
        <v>1.0900000000000001</v>
      </c>
      <c r="D926" s="11">
        <f>D921+D920</f>
        <v>2.1800000000000002</v>
      </c>
      <c r="E926" s="12">
        <v>19202</v>
      </c>
      <c r="F926" s="13">
        <f>F921+F920</f>
        <v>10465.09</v>
      </c>
      <c r="G926" s="13">
        <f>G921+G920</f>
        <v>41860.36</v>
      </c>
    </row>
    <row r="927" spans="1:12">
      <c r="B927" s="7" t="s">
        <v>27</v>
      </c>
      <c r="C927" s="11">
        <f>C923+C922</f>
        <v>18.060000000000002</v>
      </c>
      <c r="D927" s="11">
        <f>D923+D922</f>
        <v>35.940000000000005</v>
      </c>
      <c r="E927" s="12">
        <v>11274</v>
      </c>
      <c r="F927" s="13">
        <f>F923+F922</f>
        <v>101296.89</v>
      </c>
      <c r="G927" s="13">
        <f>G923+G922</f>
        <v>405187.56</v>
      </c>
    </row>
    <row r="928" spans="1:12">
      <c r="B928" s="7" t="s">
        <v>24</v>
      </c>
      <c r="C928" s="11">
        <f>C927+C926</f>
        <v>19.150000000000002</v>
      </c>
      <c r="D928" s="11">
        <f>D927+D926</f>
        <v>38.120000000000005</v>
      </c>
      <c r="E928" s="14"/>
      <c r="F928" s="13">
        <f>F927+F926</f>
        <v>111761.98</v>
      </c>
      <c r="G928" s="13">
        <f>G927+G926</f>
        <v>447047.92</v>
      </c>
      <c r="L928" s="13"/>
    </row>
    <row r="930" spans="1:12">
      <c r="A930" s="7" t="s">
        <v>104</v>
      </c>
    </row>
    <row r="932" spans="1:12">
      <c r="B932" s="7" t="s">
        <v>18</v>
      </c>
      <c r="C932" s="11">
        <v>4.9000000000000004</v>
      </c>
      <c r="D932" s="11">
        <v>15.93</v>
      </c>
      <c r="E932" s="12">
        <v>19202</v>
      </c>
      <c r="F932" s="13">
        <f>G932/4</f>
        <v>76471.964999999997</v>
      </c>
      <c r="G932" s="13">
        <f>D932*E932</f>
        <v>305887.86</v>
      </c>
    </row>
    <row r="933" spans="1:12">
      <c r="B933" s="7" t="s">
        <v>20</v>
      </c>
      <c r="C933" s="11">
        <v>4.5</v>
      </c>
      <c r="D933" s="11">
        <v>9</v>
      </c>
      <c r="E933" s="12">
        <v>19202</v>
      </c>
      <c r="F933" s="13">
        <f>G933/4</f>
        <v>43204.5</v>
      </c>
      <c r="G933" s="13">
        <f>D933*E933</f>
        <v>172818</v>
      </c>
    </row>
    <row r="934" spans="1:12">
      <c r="B934" s="7" t="s">
        <v>22</v>
      </c>
      <c r="C934" s="11">
        <v>6.62</v>
      </c>
      <c r="D934" s="11">
        <v>13.24</v>
      </c>
      <c r="E934" s="12">
        <v>11274</v>
      </c>
      <c r="F934" s="13">
        <f>G934/4</f>
        <v>37316.94</v>
      </c>
      <c r="G934" s="13">
        <f>D934*E934</f>
        <v>149267.76</v>
      </c>
    </row>
    <row r="935" spans="1:12">
      <c r="B935" s="7" t="s">
        <v>23</v>
      </c>
      <c r="C935" s="11">
        <v>50.14</v>
      </c>
      <c r="D935" s="11">
        <v>100.01</v>
      </c>
      <c r="E935" s="12">
        <v>11274</v>
      </c>
      <c r="F935" s="13">
        <f>G935/4</f>
        <v>281878.185</v>
      </c>
      <c r="G935" s="13">
        <f>D935*E935</f>
        <v>1127512.74</v>
      </c>
    </row>
    <row r="936" spans="1:12">
      <c r="B936" s="7" t="s">
        <v>24</v>
      </c>
      <c r="C936" s="11">
        <f>C935+C934+C933+C932</f>
        <v>66.16</v>
      </c>
      <c r="D936" s="11">
        <f>D935+D934+D933+D932</f>
        <v>138.18</v>
      </c>
      <c r="E936" s="14"/>
      <c r="F936" s="13">
        <f>F935+F934+F933+F932</f>
        <v>438871.58999999997</v>
      </c>
      <c r="G936" s="13">
        <f>G935+G934+G933+G932</f>
        <v>1755486.3599999999</v>
      </c>
    </row>
    <row r="937" spans="1:12">
      <c r="E937" s="24"/>
    </row>
    <row r="938" spans="1:12">
      <c r="B938" s="7" t="s">
        <v>26</v>
      </c>
      <c r="C938" s="11">
        <f>C933+C932</f>
        <v>9.4</v>
      </c>
      <c r="D938" s="11">
        <f>D933+D932</f>
        <v>24.93</v>
      </c>
      <c r="E938" s="12">
        <v>19202</v>
      </c>
      <c r="F938" s="13">
        <f>F933+F932</f>
        <v>119676.465</v>
      </c>
      <c r="G938" s="13">
        <f>G933+G932</f>
        <v>478705.86</v>
      </c>
    </row>
    <row r="939" spans="1:12">
      <c r="B939" s="7" t="s">
        <v>27</v>
      </c>
      <c r="C939" s="11">
        <f>C935+C934</f>
        <v>56.76</v>
      </c>
      <c r="D939" s="11">
        <f>D935+D934</f>
        <v>113.25</v>
      </c>
      <c r="E939" s="12">
        <v>11274</v>
      </c>
      <c r="F939" s="13">
        <f>F935+F934</f>
        <v>319195.125</v>
      </c>
      <c r="G939" s="13">
        <f>G935+G934</f>
        <v>1276780.5</v>
      </c>
    </row>
    <row r="940" spans="1:12">
      <c r="B940" s="7" t="s">
        <v>24</v>
      </c>
      <c r="C940" s="11">
        <f>C939+C938</f>
        <v>66.16</v>
      </c>
      <c r="D940" s="11">
        <f>D939+D938</f>
        <v>138.18</v>
      </c>
      <c r="E940" s="14"/>
      <c r="F940" s="13">
        <f>F939+F938</f>
        <v>438871.58999999997</v>
      </c>
      <c r="G940" s="13">
        <f>G939+G938</f>
        <v>1755486.3599999999</v>
      </c>
      <c r="L940" s="13"/>
    </row>
    <row r="942" spans="1:12">
      <c r="A942" s="7" t="s">
        <v>105</v>
      </c>
    </row>
    <row r="944" spans="1:12">
      <c r="B944" s="7" t="s">
        <v>18</v>
      </c>
      <c r="C944" s="11">
        <v>0</v>
      </c>
      <c r="D944" s="11">
        <v>0</v>
      </c>
      <c r="E944" s="12">
        <v>19202</v>
      </c>
      <c r="F944" s="13">
        <f>G944/4</f>
        <v>0</v>
      </c>
      <c r="G944" s="13">
        <f>D944*E944</f>
        <v>0</v>
      </c>
    </row>
    <row r="945" spans="1:12">
      <c r="B945" s="7" t="s">
        <v>20</v>
      </c>
      <c r="C945" s="11">
        <v>2.1800000000000002</v>
      </c>
      <c r="D945" s="11">
        <v>4.3600000000000003</v>
      </c>
      <c r="E945" s="12">
        <v>19202</v>
      </c>
      <c r="F945" s="13">
        <f>G945/4</f>
        <v>20930.18</v>
      </c>
      <c r="G945" s="13">
        <f>D945*E945</f>
        <v>83720.72</v>
      </c>
    </row>
    <row r="946" spans="1:12">
      <c r="B946" s="7" t="s">
        <v>22</v>
      </c>
      <c r="C946" s="11">
        <v>0.61</v>
      </c>
      <c r="D946" s="11">
        <v>1.22</v>
      </c>
      <c r="E946" s="12">
        <v>11274</v>
      </c>
      <c r="F946" s="13">
        <f>G946/4</f>
        <v>3438.5699999999997</v>
      </c>
      <c r="G946" s="13">
        <f>D946*E946</f>
        <v>13754.279999999999</v>
      </c>
    </row>
    <row r="947" spans="1:12">
      <c r="B947" s="7" t="s">
        <v>23</v>
      </c>
      <c r="C947" s="11">
        <v>19.899999999999999</v>
      </c>
      <c r="D947" s="11">
        <v>39.22</v>
      </c>
      <c r="E947" s="12">
        <v>11274</v>
      </c>
      <c r="F947" s="13">
        <f>G947/4</f>
        <v>110541.56999999999</v>
      </c>
      <c r="G947" s="13">
        <f>D947*E947</f>
        <v>442166.27999999997</v>
      </c>
    </row>
    <row r="948" spans="1:12">
      <c r="B948" s="7" t="s">
        <v>24</v>
      </c>
      <c r="C948" s="11">
        <f>C947+C946+C945+C944</f>
        <v>22.689999999999998</v>
      </c>
      <c r="D948" s="11">
        <f>D947+D946+D945+D944</f>
        <v>44.8</v>
      </c>
      <c r="E948" s="14"/>
      <c r="F948" s="13">
        <f>F947+F946+F945+F944</f>
        <v>134910.31999999998</v>
      </c>
      <c r="G948" s="13">
        <f>G947+G946+G945+G944</f>
        <v>539641.27999999991</v>
      </c>
    </row>
    <row r="949" spans="1:12">
      <c r="E949" s="24"/>
    </row>
    <row r="950" spans="1:12">
      <c r="B950" s="7" t="s">
        <v>26</v>
      </c>
      <c r="C950" s="11">
        <f>C945+C944</f>
        <v>2.1800000000000002</v>
      </c>
      <c r="D950" s="11">
        <f>D945+D944</f>
        <v>4.3600000000000003</v>
      </c>
      <c r="E950" s="12">
        <v>19202</v>
      </c>
      <c r="F950" s="13">
        <f>F945+F944</f>
        <v>20930.18</v>
      </c>
      <c r="G950" s="13">
        <f>G945+G944</f>
        <v>83720.72</v>
      </c>
    </row>
    <row r="951" spans="1:12">
      <c r="B951" s="7" t="s">
        <v>27</v>
      </c>
      <c r="C951" s="11">
        <f>C947+C946</f>
        <v>20.509999999999998</v>
      </c>
      <c r="D951" s="11">
        <f>D947+D946</f>
        <v>40.44</v>
      </c>
      <c r="E951" s="12">
        <v>11274</v>
      </c>
      <c r="F951" s="13">
        <f>F947+F946</f>
        <v>113980.13999999998</v>
      </c>
      <c r="G951" s="13">
        <f>G947+G946</f>
        <v>455920.55999999994</v>
      </c>
    </row>
    <row r="952" spans="1:12">
      <c r="B952" s="7" t="s">
        <v>24</v>
      </c>
      <c r="C952" s="11">
        <f>C951+C950</f>
        <v>22.689999999999998</v>
      </c>
      <c r="D952" s="11">
        <f>D951+D950</f>
        <v>44.8</v>
      </c>
      <c r="E952" s="14"/>
      <c r="F952" s="13">
        <f>F951+F950</f>
        <v>134910.31999999998</v>
      </c>
      <c r="G952" s="13">
        <f>G951+G950</f>
        <v>539641.27999999991</v>
      </c>
      <c r="L952" s="13"/>
    </row>
    <row r="954" spans="1:12">
      <c r="A954" s="7" t="s">
        <v>106</v>
      </c>
    </row>
    <row r="956" spans="1:12">
      <c r="B956" s="7" t="s">
        <v>18</v>
      </c>
      <c r="C956" s="11">
        <v>10.1</v>
      </c>
      <c r="D956" s="11">
        <v>39.9</v>
      </c>
      <c r="E956" s="12">
        <v>19202</v>
      </c>
      <c r="F956" s="13">
        <f>G956/4</f>
        <v>191539.94999999998</v>
      </c>
      <c r="G956" s="13">
        <f>D956*E956</f>
        <v>766159.79999999993</v>
      </c>
    </row>
    <row r="957" spans="1:12">
      <c r="B957" s="7" t="s">
        <v>20</v>
      </c>
      <c r="C957" s="11">
        <v>14.88</v>
      </c>
      <c r="D957" s="11">
        <v>40.590000000000003</v>
      </c>
      <c r="E957" s="12">
        <v>19202</v>
      </c>
      <c r="F957" s="13">
        <f>G957/4</f>
        <v>194852.29500000001</v>
      </c>
      <c r="G957" s="13">
        <f>D957*E957</f>
        <v>779409.18</v>
      </c>
    </row>
    <row r="958" spans="1:12">
      <c r="B958" s="7" t="s">
        <v>22</v>
      </c>
      <c r="C958" s="11">
        <v>27.4</v>
      </c>
      <c r="D958" s="11">
        <v>63.44</v>
      </c>
      <c r="E958" s="12">
        <v>11274</v>
      </c>
      <c r="F958" s="13">
        <f>G958/4</f>
        <v>178805.63999999998</v>
      </c>
      <c r="G958" s="13">
        <f>D958*E958</f>
        <v>715222.55999999994</v>
      </c>
    </row>
    <row r="959" spans="1:12">
      <c r="B959" s="7" t="s">
        <v>23</v>
      </c>
      <c r="C959" s="11">
        <v>87.32</v>
      </c>
      <c r="D959" s="11">
        <v>179.85</v>
      </c>
      <c r="E959" s="12">
        <v>11274</v>
      </c>
      <c r="F959" s="13">
        <f>G959/4</f>
        <v>506907.22499999998</v>
      </c>
      <c r="G959" s="13">
        <f>D959*E959</f>
        <v>2027628.9</v>
      </c>
    </row>
    <row r="960" spans="1:12">
      <c r="B960" s="7" t="s">
        <v>24</v>
      </c>
      <c r="C960" s="11">
        <f>C959+C958+C957+C956</f>
        <v>139.69999999999999</v>
      </c>
      <c r="D960" s="11">
        <f>D959+D958+D957+D956</f>
        <v>323.77999999999997</v>
      </c>
      <c r="E960" s="14"/>
      <c r="F960" s="13">
        <f>F959+F958+F957+F956</f>
        <v>1072105.1100000001</v>
      </c>
      <c r="G960" s="13">
        <f>G959+G958+G957+G956</f>
        <v>4288420.4400000004</v>
      </c>
    </row>
    <row r="961" spans="1:12">
      <c r="E961" s="24"/>
    </row>
    <row r="962" spans="1:12">
      <c r="B962" s="7" t="s">
        <v>26</v>
      </c>
      <c r="C962" s="11">
        <f>C957+C956</f>
        <v>24.98</v>
      </c>
      <c r="D962" s="11">
        <f>D957+D956</f>
        <v>80.490000000000009</v>
      </c>
      <c r="E962" s="12">
        <v>19202</v>
      </c>
      <c r="F962" s="13">
        <f>F957+F956</f>
        <v>386392.245</v>
      </c>
      <c r="G962" s="13">
        <f>G957+G956</f>
        <v>1545568.98</v>
      </c>
    </row>
    <row r="963" spans="1:12">
      <c r="B963" s="7" t="s">
        <v>27</v>
      </c>
      <c r="C963" s="11">
        <f>C959+C958</f>
        <v>114.72</v>
      </c>
      <c r="D963" s="11">
        <f>D959+D958</f>
        <v>243.29</v>
      </c>
      <c r="E963" s="12">
        <v>11274</v>
      </c>
      <c r="F963" s="13">
        <f>F959+F958</f>
        <v>685712.86499999999</v>
      </c>
      <c r="G963" s="13">
        <f>G959+G958</f>
        <v>2742851.46</v>
      </c>
    </row>
    <row r="964" spans="1:12">
      <c r="B964" s="7" t="s">
        <v>24</v>
      </c>
      <c r="C964" s="11">
        <f>C963+C962</f>
        <v>139.69999999999999</v>
      </c>
      <c r="D964" s="11">
        <f>D963+D962</f>
        <v>323.77999999999997</v>
      </c>
      <c r="E964" s="14"/>
      <c r="F964" s="13">
        <f>F963+F962</f>
        <v>1072105.1099999999</v>
      </c>
      <c r="G964" s="13">
        <f>G963+G962</f>
        <v>4288420.4399999995</v>
      </c>
      <c r="L964" s="13"/>
    </row>
    <row r="966" spans="1:12">
      <c r="A966" s="7" t="s">
        <v>107</v>
      </c>
    </row>
    <row r="968" spans="1:12">
      <c r="B968" s="7" t="s">
        <v>18</v>
      </c>
      <c r="C968" s="11">
        <v>4.1100000000000003</v>
      </c>
      <c r="D968" s="11">
        <v>9.08</v>
      </c>
      <c r="E968" s="12">
        <v>19202</v>
      </c>
      <c r="F968" s="13">
        <f>G968/4</f>
        <v>43588.54</v>
      </c>
      <c r="G968" s="13">
        <f>D968*E968</f>
        <v>174354.16</v>
      </c>
    </row>
    <row r="969" spans="1:12">
      <c r="B969" s="7" t="s">
        <v>20</v>
      </c>
      <c r="C969" s="11">
        <v>1.76</v>
      </c>
      <c r="D969" s="11">
        <v>3.52</v>
      </c>
      <c r="E969" s="12">
        <v>19202</v>
      </c>
      <c r="F969" s="13">
        <f>G969/4</f>
        <v>16897.759999999998</v>
      </c>
      <c r="G969" s="13">
        <f>D969*E969</f>
        <v>67591.039999999994</v>
      </c>
    </row>
    <row r="970" spans="1:12">
      <c r="B970" s="7" t="s">
        <v>22</v>
      </c>
      <c r="C970" s="11">
        <v>4.8899999999999997</v>
      </c>
      <c r="D970" s="11">
        <v>9.7799999999999994</v>
      </c>
      <c r="E970" s="12">
        <v>11274</v>
      </c>
      <c r="F970" s="13">
        <f>G970/4</f>
        <v>27564.929999999997</v>
      </c>
      <c r="G970" s="13">
        <f>D970*E970</f>
        <v>110259.71999999999</v>
      </c>
    </row>
    <row r="971" spans="1:12">
      <c r="B971" s="7" t="s">
        <v>23</v>
      </c>
      <c r="C971" s="11">
        <v>14.11</v>
      </c>
      <c r="D971" s="11">
        <v>27.92</v>
      </c>
      <c r="E971" s="12">
        <v>11274</v>
      </c>
      <c r="F971" s="13">
        <f>G971/4</f>
        <v>78692.52</v>
      </c>
      <c r="G971" s="13">
        <f>D971*E971</f>
        <v>314770.08</v>
      </c>
    </row>
    <row r="972" spans="1:12">
      <c r="B972" s="7" t="s">
        <v>24</v>
      </c>
      <c r="C972" s="11">
        <f>C971+C970+C969+C968</f>
        <v>24.87</v>
      </c>
      <c r="D972" s="11">
        <f>D971+D970+D969+D968</f>
        <v>50.300000000000004</v>
      </c>
      <c r="E972" s="14"/>
      <c r="F972" s="13">
        <f>F971+F970+F969+F968</f>
        <v>166743.75</v>
      </c>
      <c r="G972" s="13">
        <f>G971+G970+G969+G968</f>
        <v>666975</v>
      </c>
    </row>
    <row r="973" spans="1:12">
      <c r="E973" s="24"/>
    </row>
    <row r="974" spans="1:12">
      <c r="B974" s="7" t="s">
        <v>26</v>
      </c>
      <c r="C974" s="11">
        <f>C969+C968</f>
        <v>5.87</v>
      </c>
      <c r="D974" s="11">
        <f>D969+D968</f>
        <v>12.6</v>
      </c>
      <c r="E974" s="12">
        <v>19202</v>
      </c>
      <c r="F974" s="13">
        <f>F969+F968</f>
        <v>60486.3</v>
      </c>
      <c r="G974" s="13">
        <f>G969+G968</f>
        <v>241945.2</v>
      </c>
    </row>
    <row r="975" spans="1:12">
      <c r="B975" s="7" t="s">
        <v>27</v>
      </c>
      <c r="C975" s="11">
        <f>C971+C970</f>
        <v>19</v>
      </c>
      <c r="D975" s="11">
        <f>D971+D970</f>
        <v>37.700000000000003</v>
      </c>
      <c r="E975" s="12">
        <v>11274</v>
      </c>
      <c r="F975" s="13">
        <f>F971+F970</f>
        <v>106257.45</v>
      </c>
      <c r="G975" s="13">
        <f>G971+G970</f>
        <v>425029.8</v>
      </c>
    </row>
    <row r="976" spans="1:12">
      <c r="B976" s="7" t="s">
        <v>24</v>
      </c>
      <c r="C976" s="11">
        <f>C975+C974</f>
        <v>24.87</v>
      </c>
      <c r="D976" s="11">
        <f>D975+D974</f>
        <v>50.300000000000004</v>
      </c>
      <c r="E976" s="14"/>
      <c r="F976" s="13">
        <f>F975+F974</f>
        <v>166743.75</v>
      </c>
      <c r="G976" s="13">
        <f>G975+G974</f>
        <v>666975</v>
      </c>
      <c r="L976" s="13"/>
    </row>
    <row r="978" spans="1:7">
      <c r="A978" s="7" t="s">
        <v>108</v>
      </c>
    </row>
    <row r="980" spans="1:7">
      <c r="B980" s="7" t="s">
        <v>18</v>
      </c>
      <c r="C980" s="11">
        <v>0</v>
      </c>
      <c r="D980" s="11">
        <v>0</v>
      </c>
      <c r="E980" s="12">
        <v>19202</v>
      </c>
      <c r="F980" s="13">
        <f>G980/4</f>
        <v>0</v>
      </c>
      <c r="G980" s="13">
        <f>D980*E980</f>
        <v>0</v>
      </c>
    </row>
    <row r="981" spans="1:7">
      <c r="B981" s="7" t="s">
        <v>20</v>
      </c>
      <c r="C981" s="11">
        <v>9.02</v>
      </c>
      <c r="D981" s="11">
        <v>20.04</v>
      </c>
      <c r="E981" s="12">
        <v>19202</v>
      </c>
      <c r="F981" s="13">
        <f>G981/4</f>
        <v>96202.01999999999</v>
      </c>
      <c r="G981" s="13">
        <f>D981*E981</f>
        <v>384808.07999999996</v>
      </c>
    </row>
    <row r="982" spans="1:7">
      <c r="B982" s="7" t="s">
        <v>22</v>
      </c>
      <c r="C982" s="11">
        <v>1.91</v>
      </c>
      <c r="D982" s="11">
        <v>3.64</v>
      </c>
      <c r="E982" s="12">
        <v>11274</v>
      </c>
      <c r="F982" s="13">
        <f>G982/4</f>
        <v>10259.34</v>
      </c>
      <c r="G982" s="13">
        <f>D982*E982</f>
        <v>41037.360000000001</v>
      </c>
    </row>
    <row r="983" spans="1:7">
      <c r="B983" s="7" t="s">
        <v>23</v>
      </c>
      <c r="C983" s="8">
        <v>27.2</v>
      </c>
      <c r="D983" s="11">
        <v>53.56</v>
      </c>
      <c r="E983" s="12">
        <v>11274</v>
      </c>
      <c r="F983" s="13">
        <f>G983/4</f>
        <v>150958.86000000002</v>
      </c>
      <c r="G983" s="13">
        <f>D983*E983</f>
        <v>603835.44000000006</v>
      </c>
    </row>
    <row r="984" spans="1:7">
      <c r="B984" s="7" t="s">
        <v>24</v>
      </c>
      <c r="C984" s="11">
        <f>C983+C982+C981+C980</f>
        <v>38.129999999999995</v>
      </c>
      <c r="D984" s="11">
        <f>D983+D982+D981+D980</f>
        <v>77.240000000000009</v>
      </c>
      <c r="E984" s="14"/>
      <c r="F984" s="13">
        <f>F983+F982+F981+F980</f>
        <v>257420.22</v>
      </c>
      <c r="G984" s="13">
        <f>G983+G982+G981+G980</f>
        <v>1029680.88</v>
      </c>
    </row>
    <row r="985" spans="1:7">
      <c r="E985" s="24"/>
    </row>
    <row r="986" spans="1:7">
      <c r="B986" s="7" t="s">
        <v>26</v>
      </c>
      <c r="C986" s="11">
        <f>C981+C980</f>
        <v>9.02</v>
      </c>
      <c r="D986" s="11">
        <f>D981+D980</f>
        <v>20.04</v>
      </c>
      <c r="E986" s="12">
        <v>19202</v>
      </c>
      <c r="F986" s="13">
        <f>F981+F980</f>
        <v>96202.01999999999</v>
      </c>
      <c r="G986" s="13">
        <f>G981+G980</f>
        <v>384808.07999999996</v>
      </c>
    </row>
    <row r="987" spans="1:7">
      <c r="B987" s="7" t="s">
        <v>27</v>
      </c>
      <c r="C987" s="11">
        <f>C983+C982</f>
        <v>29.11</v>
      </c>
      <c r="D987" s="11">
        <f>D983+D982</f>
        <v>57.2</v>
      </c>
      <c r="E987" s="12">
        <v>11274</v>
      </c>
      <c r="F987" s="13">
        <f>F983+F982</f>
        <v>161218.20000000001</v>
      </c>
      <c r="G987" s="13">
        <f>G983+G982</f>
        <v>644872.80000000005</v>
      </c>
    </row>
    <row r="988" spans="1:7">
      <c r="B988" s="7" t="s">
        <v>24</v>
      </c>
      <c r="C988" s="11">
        <f>C987+C986</f>
        <v>38.129999999999995</v>
      </c>
      <c r="D988" s="11">
        <f>D987+D986</f>
        <v>77.240000000000009</v>
      </c>
      <c r="E988" s="14"/>
      <c r="F988" s="13">
        <f>F987+F986</f>
        <v>257420.22</v>
      </c>
      <c r="G988" s="13">
        <f>G987+G986</f>
        <v>1029680.88</v>
      </c>
    </row>
    <row r="990" spans="1:7">
      <c r="A990" s="7" t="s">
        <v>109</v>
      </c>
    </row>
    <row r="992" spans="1:7">
      <c r="B992" s="7" t="s">
        <v>18</v>
      </c>
      <c r="C992" s="11">
        <v>8.42</v>
      </c>
      <c r="D992" s="11">
        <v>20.69</v>
      </c>
      <c r="E992" s="12">
        <v>19202</v>
      </c>
      <c r="F992" s="13">
        <f>G992/4</f>
        <v>99322.345000000001</v>
      </c>
      <c r="G992" s="13">
        <f>D992*E992</f>
        <v>397289.38</v>
      </c>
    </row>
    <row r="993" spans="1:12">
      <c r="B993" s="7" t="s">
        <v>20</v>
      </c>
      <c r="C993" s="11">
        <v>16.07</v>
      </c>
      <c r="D993" s="11">
        <v>44.21</v>
      </c>
      <c r="E993" s="12">
        <v>19202</v>
      </c>
      <c r="F993" s="13">
        <f>G993/4</f>
        <v>212230.10500000001</v>
      </c>
      <c r="G993" s="13">
        <f>D993*E993</f>
        <v>848920.42</v>
      </c>
    </row>
    <row r="994" spans="1:12">
      <c r="B994" s="7" t="s">
        <v>22</v>
      </c>
      <c r="C994" s="11">
        <v>17.920000000000002</v>
      </c>
      <c r="D994" s="11">
        <v>36.04</v>
      </c>
      <c r="E994" s="12">
        <v>11274</v>
      </c>
      <c r="F994" s="13">
        <f>G994/4</f>
        <v>101578.73999999999</v>
      </c>
      <c r="G994" s="13">
        <f>D994*E994</f>
        <v>406314.95999999996</v>
      </c>
    </row>
    <row r="995" spans="1:12">
      <c r="B995" s="7" t="s">
        <v>23</v>
      </c>
      <c r="C995" s="11">
        <v>92.03</v>
      </c>
      <c r="D995" s="11">
        <v>184.83</v>
      </c>
      <c r="E995" s="12">
        <v>11274</v>
      </c>
      <c r="F995" s="13">
        <f>G995/4</f>
        <v>520943.35500000004</v>
      </c>
      <c r="G995" s="13">
        <f>D995*E995</f>
        <v>2083773.4200000002</v>
      </c>
    </row>
    <row r="996" spans="1:12">
      <c r="B996" s="7" t="s">
        <v>24</v>
      </c>
      <c r="C996" s="11">
        <f>C995+C994+C993+C992</f>
        <v>134.44</v>
      </c>
      <c r="D996" s="11">
        <f>D995+D994+D993+D992</f>
        <v>285.77</v>
      </c>
      <c r="E996" s="14"/>
      <c r="F996" s="13">
        <f>F995+F994+F993+F992</f>
        <v>934074.54499999993</v>
      </c>
      <c r="G996" s="13">
        <f>G995+G994+G993+G992</f>
        <v>3736298.1799999997</v>
      </c>
    </row>
    <row r="997" spans="1:12">
      <c r="E997" s="24"/>
    </row>
    <row r="998" spans="1:12">
      <c r="B998" s="7" t="s">
        <v>26</v>
      </c>
      <c r="C998" s="11">
        <f>C993+C992</f>
        <v>24.490000000000002</v>
      </c>
      <c r="D998" s="11">
        <f>D993+D992</f>
        <v>64.900000000000006</v>
      </c>
      <c r="E998" s="12">
        <v>19202</v>
      </c>
      <c r="F998" s="13">
        <f>F993+F992</f>
        <v>311552.45</v>
      </c>
      <c r="G998" s="13">
        <f>G993+G992</f>
        <v>1246209.8</v>
      </c>
    </row>
    <row r="999" spans="1:12">
      <c r="B999" s="7" t="s">
        <v>27</v>
      </c>
      <c r="C999" s="11">
        <f>C995+C994</f>
        <v>109.95</v>
      </c>
      <c r="D999" s="11">
        <f>D995+D994</f>
        <v>220.87</v>
      </c>
      <c r="E999" s="12">
        <v>11274</v>
      </c>
      <c r="F999" s="13">
        <f>F995+F994</f>
        <v>622522.09499999997</v>
      </c>
      <c r="G999" s="13">
        <f>G995+G994</f>
        <v>2490088.38</v>
      </c>
    </row>
    <row r="1000" spans="1:12">
      <c r="B1000" s="7" t="s">
        <v>24</v>
      </c>
      <c r="C1000" s="11">
        <f>C999+C998</f>
        <v>134.44</v>
      </c>
      <c r="D1000" s="11">
        <f>D999+D998</f>
        <v>285.77</v>
      </c>
      <c r="E1000" s="14"/>
      <c r="F1000" s="13">
        <f>F999+F998</f>
        <v>934074.54499999993</v>
      </c>
      <c r="G1000" s="13">
        <f>G999+G998</f>
        <v>3736298.1799999997</v>
      </c>
    </row>
    <row r="1001" spans="1:12">
      <c r="L1001" s="13"/>
    </row>
    <row r="1002" spans="1:12">
      <c r="A1002" s="7" t="s">
        <v>110</v>
      </c>
    </row>
    <row r="1004" spans="1:12">
      <c r="B1004" s="7" t="s">
        <v>18</v>
      </c>
      <c r="C1004" s="15">
        <v>0</v>
      </c>
      <c r="D1004" s="15">
        <v>0</v>
      </c>
      <c r="E1004" s="12">
        <v>19202</v>
      </c>
      <c r="F1004" s="13">
        <f>G1004/4</f>
        <v>0</v>
      </c>
      <c r="G1004" s="13">
        <f>D1004*E1004</f>
        <v>0</v>
      </c>
    </row>
    <row r="1005" spans="1:12">
      <c r="B1005" s="7" t="s">
        <v>20</v>
      </c>
      <c r="C1005" s="15">
        <v>3.36</v>
      </c>
      <c r="D1005" s="15">
        <v>6.72</v>
      </c>
      <c r="E1005" s="12">
        <v>19202</v>
      </c>
      <c r="F1005" s="13">
        <f>G1005/4</f>
        <v>32259.360000000001</v>
      </c>
      <c r="G1005" s="13">
        <f>D1005*E1005</f>
        <v>129037.44</v>
      </c>
    </row>
    <row r="1006" spans="1:12">
      <c r="B1006" s="7" t="s">
        <v>22</v>
      </c>
      <c r="C1006" s="15">
        <v>1.83</v>
      </c>
      <c r="D1006" s="15">
        <v>3.66</v>
      </c>
      <c r="E1006" s="12">
        <v>11274</v>
      </c>
      <c r="F1006" s="13">
        <f>G1006/4</f>
        <v>10315.710000000001</v>
      </c>
      <c r="G1006" s="13">
        <f>D1006*E1006</f>
        <v>41262.840000000004</v>
      </c>
    </row>
    <row r="1007" spans="1:12">
      <c r="B1007" s="7" t="s">
        <v>23</v>
      </c>
      <c r="C1007" s="15">
        <v>16.600000000000001</v>
      </c>
      <c r="D1007" s="15">
        <v>33.200000000000003</v>
      </c>
      <c r="E1007" s="12">
        <v>11274</v>
      </c>
      <c r="F1007" s="13">
        <f>G1007/4</f>
        <v>93574.200000000012</v>
      </c>
      <c r="G1007" s="13">
        <f>D1007*E1007</f>
        <v>374296.80000000005</v>
      </c>
    </row>
    <row r="1008" spans="1:12">
      <c r="B1008" s="7" t="s">
        <v>24</v>
      </c>
      <c r="C1008" s="11">
        <f>C1007+C1006+C1005+C1004</f>
        <v>21.79</v>
      </c>
      <c r="D1008" s="11">
        <f>D1007+D1006+D1005+D1004</f>
        <v>43.58</v>
      </c>
      <c r="E1008" s="14"/>
      <c r="F1008" s="13">
        <f>F1007+F1006+F1005+F1004</f>
        <v>136149.27000000002</v>
      </c>
      <c r="G1008" s="13">
        <f>G1007+G1006+G1005+G1004</f>
        <v>544597.08000000007</v>
      </c>
    </row>
    <row r="1009" spans="1:12">
      <c r="E1009" s="24"/>
    </row>
    <row r="1010" spans="1:12">
      <c r="B1010" s="7" t="s">
        <v>26</v>
      </c>
      <c r="C1010" s="11">
        <f>C1005+C1004</f>
        <v>3.36</v>
      </c>
      <c r="D1010" s="11">
        <f>D1005+D1004</f>
        <v>6.72</v>
      </c>
      <c r="E1010" s="12">
        <v>19202</v>
      </c>
      <c r="F1010" s="13">
        <f>F1005+F1004</f>
        <v>32259.360000000001</v>
      </c>
      <c r="G1010" s="13">
        <f>G1005+G1004</f>
        <v>129037.44</v>
      </c>
    </row>
    <row r="1011" spans="1:12">
      <c r="B1011" s="7" t="s">
        <v>27</v>
      </c>
      <c r="C1011" s="11">
        <f>C1007+C1006</f>
        <v>18.43</v>
      </c>
      <c r="D1011" s="11">
        <f>D1007+D1006</f>
        <v>36.86</v>
      </c>
      <c r="E1011" s="12">
        <v>11274</v>
      </c>
      <c r="F1011" s="13">
        <f>F1007+F1006</f>
        <v>103889.91000000002</v>
      </c>
      <c r="G1011" s="13">
        <f>G1007+G1006</f>
        <v>415559.64000000007</v>
      </c>
    </row>
    <row r="1012" spans="1:12">
      <c r="B1012" s="7" t="s">
        <v>24</v>
      </c>
      <c r="C1012" s="11">
        <f>C1011+C1010</f>
        <v>21.79</v>
      </c>
      <c r="D1012" s="11">
        <f>D1011+D1010</f>
        <v>43.58</v>
      </c>
      <c r="E1012" s="14"/>
      <c r="F1012" s="13">
        <f>F1011+F1010</f>
        <v>136149.27000000002</v>
      </c>
      <c r="G1012" s="13">
        <f>G1011+G1010</f>
        <v>544597.08000000007</v>
      </c>
    </row>
    <row r="1013" spans="1:12">
      <c r="L1013" s="13"/>
    </row>
    <row r="1014" spans="1:12">
      <c r="C1014" s="15"/>
      <c r="D1014" s="15"/>
    </row>
    <row r="1015" spans="1:12">
      <c r="A1015" s="7" t="s">
        <v>111</v>
      </c>
      <c r="C1015" s="15"/>
      <c r="D1015" s="15"/>
    </row>
    <row r="1017" spans="1:12">
      <c r="B1017" s="7" t="s">
        <v>18</v>
      </c>
      <c r="C1017" s="11">
        <v>8.4700000000000006</v>
      </c>
      <c r="D1017" s="11">
        <v>28.95</v>
      </c>
      <c r="E1017" s="12">
        <v>19202</v>
      </c>
      <c r="F1017" s="13">
        <f>G1017/4</f>
        <v>138974.47500000001</v>
      </c>
      <c r="G1017" s="13">
        <f>D1017*E1017</f>
        <v>555897.9</v>
      </c>
    </row>
    <row r="1018" spans="1:12">
      <c r="B1018" s="7" t="s">
        <v>20</v>
      </c>
      <c r="C1018" s="11">
        <v>10.029999999999999</v>
      </c>
      <c r="D1018" s="11">
        <v>24.5</v>
      </c>
      <c r="E1018" s="12">
        <v>19202</v>
      </c>
      <c r="F1018" s="13">
        <f>G1018/4</f>
        <v>117612.25</v>
      </c>
      <c r="G1018" s="13">
        <f>D1018*E1018</f>
        <v>470449</v>
      </c>
    </row>
    <row r="1019" spans="1:12">
      <c r="B1019" s="7" t="s">
        <v>22</v>
      </c>
      <c r="C1019" s="11">
        <v>17.77</v>
      </c>
      <c r="D1019" s="11">
        <v>36.17</v>
      </c>
      <c r="E1019" s="12">
        <v>11274</v>
      </c>
      <c r="F1019" s="13">
        <f>G1019/4</f>
        <v>101945.145</v>
      </c>
      <c r="G1019" s="13">
        <f>D1019*E1019</f>
        <v>407780.58</v>
      </c>
    </row>
    <row r="1020" spans="1:12">
      <c r="B1020" s="7" t="s">
        <v>23</v>
      </c>
      <c r="C1020" s="11">
        <v>82.88</v>
      </c>
      <c r="D1020" s="11">
        <v>165.49</v>
      </c>
      <c r="E1020" s="12">
        <v>11274</v>
      </c>
      <c r="F1020" s="13">
        <f>G1020/4</f>
        <v>466433.565</v>
      </c>
      <c r="G1020" s="13">
        <f>D1020*E1020</f>
        <v>1865734.26</v>
      </c>
    </row>
    <row r="1021" spans="1:12">
      <c r="B1021" s="7" t="s">
        <v>24</v>
      </c>
      <c r="C1021" s="11">
        <f>C1020+C1019+C1018+C1017</f>
        <v>119.14999999999999</v>
      </c>
      <c r="D1021" s="11">
        <f>D1020+D1019+D1018+D1017</f>
        <v>255.11</v>
      </c>
      <c r="E1021" s="14"/>
      <c r="F1021" s="13">
        <f>F1020+F1019+F1018+F1017</f>
        <v>824965.43499999994</v>
      </c>
      <c r="G1021" s="13">
        <f>G1020+G1019+G1018+G1017</f>
        <v>3299861.7399999998</v>
      </c>
    </row>
    <row r="1022" spans="1:12">
      <c r="E1022" s="24"/>
    </row>
    <row r="1023" spans="1:12">
      <c r="B1023" s="7" t="s">
        <v>26</v>
      </c>
      <c r="C1023" s="11">
        <f>C1018+C1017</f>
        <v>18.5</v>
      </c>
      <c r="D1023" s="11">
        <f>D1018+D1017</f>
        <v>53.45</v>
      </c>
      <c r="E1023" s="12">
        <v>19202</v>
      </c>
      <c r="F1023" s="13">
        <f>F1018+F1017</f>
        <v>256586.72500000001</v>
      </c>
      <c r="G1023" s="13">
        <f>G1018+G1017</f>
        <v>1026346.9</v>
      </c>
    </row>
    <row r="1024" spans="1:12">
      <c r="B1024" s="7" t="s">
        <v>27</v>
      </c>
      <c r="C1024" s="11">
        <f>C1020+C1019</f>
        <v>100.64999999999999</v>
      </c>
      <c r="D1024" s="11">
        <f>D1020+D1019</f>
        <v>201.66000000000003</v>
      </c>
      <c r="E1024" s="12">
        <v>11274</v>
      </c>
      <c r="F1024" s="13">
        <f>F1020+F1019</f>
        <v>568378.71</v>
      </c>
      <c r="G1024" s="13">
        <f>G1020+G1019</f>
        <v>2273514.84</v>
      </c>
    </row>
    <row r="1025" spans="1:12">
      <c r="B1025" s="7" t="s">
        <v>24</v>
      </c>
      <c r="C1025" s="11">
        <f>C1024+C1023</f>
        <v>119.14999999999999</v>
      </c>
      <c r="D1025" s="11">
        <f>D1024+D1023</f>
        <v>255.11</v>
      </c>
      <c r="E1025" s="14"/>
      <c r="F1025" s="13">
        <f>F1024+F1023</f>
        <v>824965.43499999994</v>
      </c>
      <c r="G1025" s="13">
        <f>G1024+G1023</f>
        <v>3299861.7399999998</v>
      </c>
      <c r="L1025" s="13"/>
    </row>
    <row r="1027" spans="1:12">
      <c r="A1027" s="7" t="s">
        <v>112</v>
      </c>
    </row>
    <row r="1029" spans="1:12">
      <c r="B1029" s="7" t="s">
        <v>18</v>
      </c>
      <c r="C1029" s="11">
        <v>8.01</v>
      </c>
      <c r="D1029" s="11">
        <v>27.37</v>
      </c>
      <c r="E1029" s="12">
        <v>19202</v>
      </c>
      <c r="F1029" s="13">
        <f>G1029/4</f>
        <v>131389.685</v>
      </c>
      <c r="G1029" s="13">
        <f>D1029*E1029</f>
        <v>525558.74</v>
      </c>
    </row>
    <row r="1030" spans="1:12">
      <c r="B1030" s="7" t="s">
        <v>20</v>
      </c>
      <c r="C1030" s="11">
        <v>7.79</v>
      </c>
      <c r="D1030" s="11">
        <v>20.88</v>
      </c>
      <c r="E1030" s="12">
        <v>19202</v>
      </c>
      <c r="F1030" s="13">
        <f>G1030/4</f>
        <v>100234.44</v>
      </c>
      <c r="G1030" s="13">
        <f>D1030*E1030</f>
        <v>400937.76</v>
      </c>
    </row>
    <row r="1031" spans="1:12">
      <c r="B1031" s="7" t="s">
        <v>22</v>
      </c>
      <c r="C1031" s="11">
        <v>10.92</v>
      </c>
      <c r="D1031" s="11">
        <v>24.92</v>
      </c>
      <c r="E1031" s="12">
        <v>11274</v>
      </c>
      <c r="F1031" s="13">
        <f>G1031/4</f>
        <v>70237.02</v>
      </c>
      <c r="G1031" s="13">
        <f>D1031*E1031</f>
        <v>280948.08</v>
      </c>
    </row>
    <row r="1032" spans="1:12">
      <c r="B1032" s="7" t="s">
        <v>23</v>
      </c>
      <c r="C1032" s="11">
        <v>74.260000000000005</v>
      </c>
      <c r="D1032" s="11">
        <v>148.29</v>
      </c>
      <c r="E1032" s="12">
        <v>11274</v>
      </c>
      <c r="F1032" s="13">
        <f>G1032/4</f>
        <v>417955.36499999999</v>
      </c>
      <c r="G1032" s="13">
        <f>D1032*E1032</f>
        <v>1671821.46</v>
      </c>
    </row>
    <row r="1033" spans="1:12">
      <c r="B1033" s="7" t="s">
        <v>24</v>
      </c>
      <c r="C1033" s="11">
        <f>C1032+C1031+C1030+C1029</f>
        <v>100.98000000000002</v>
      </c>
      <c r="D1033" s="11">
        <f>D1032+D1031+D1030+D1029</f>
        <v>221.45999999999998</v>
      </c>
      <c r="E1033" s="14"/>
      <c r="F1033" s="13">
        <f>F1032+F1031+F1030+F1029</f>
        <v>719816.51</v>
      </c>
      <c r="G1033" s="13">
        <f>G1032+G1031+G1030+G1029</f>
        <v>2879266.04</v>
      </c>
    </row>
    <row r="1034" spans="1:12">
      <c r="E1034" s="24"/>
    </row>
    <row r="1035" spans="1:12">
      <c r="B1035" s="7" t="s">
        <v>26</v>
      </c>
      <c r="C1035" s="11">
        <f>C1030+C1029</f>
        <v>15.8</v>
      </c>
      <c r="D1035" s="11">
        <f>D1030+D1029</f>
        <v>48.25</v>
      </c>
      <c r="E1035" s="12">
        <v>19202</v>
      </c>
      <c r="F1035" s="13">
        <f>F1030+F1029</f>
        <v>231624.125</v>
      </c>
      <c r="G1035" s="13">
        <f>G1030+G1029</f>
        <v>926496.5</v>
      </c>
    </row>
    <row r="1036" spans="1:12">
      <c r="B1036" s="7" t="s">
        <v>27</v>
      </c>
      <c r="C1036" s="11">
        <f>C1032+C1031</f>
        <v>85.18</v>
      </c>
      <c r="D1036" s="11">
        <f>D1032+D1031</f>
        <v>173.20999999999998</v>
      </c>
      <c r="E1036" s="12">
        <v>11274</v>
      </c>
      <c r="F1036" s="13">
        <f>F1032+F1031</f>
        <v>488192.38500000001</v>
      </c>
      <c r="G1036" s="13">
        <f>G1032+G1031</f>
        <v>1952769.54</v>
      </c>
    </row>
    <row r="1037" spans="1:12">
      <c r="B1037" s="7" t="s">
        <v>24</v>
      </c>
      <c r="C1037" s="11">
        <f>C1036+C1035</f>
        <v>100.98</v>
      </c>
      <c r="D1037" s="11">
        <f>D1036+D1035</f>
        <v>221.45999999999998</v>
      </c>
      <c r="E1037" s="14"/>
      <c r="F1037" s="13">
        <f>F1036+F1035</f>
        <v>719816.51</v>
      </c>
      <c r="G1037" s="13">
        <f>G1036+G1035</f>
        <v>2879266.04</v>
      </c>
    </row>
    <row r="1038" spans="1:12">
      <c r="L1038" s="13"/>
    </row>
    <row r="1039" spans="1:12">
      <c r="A1039" s="7" t="s">
        <v>113</v>
      </c>
    </row>
    <row r="1041" spans="1:12">
      <c r="B1041" s="7" t="s">
        <v>18</v>
      </c>
      <c r="C1041" s="11">
        <v>0</v>
      </c>
      <c r="D1041" s="11">
        <v>0</v>
      </c>
      <c r="E1041" s="12">
        <v>19202</v>
      </c>
      <c r="F1041" s="13">
        <f>G1041/4</f>
        <v>0</v>
      </c>
      <c r="G1041" s="13">
        <f>D1041*E1041</f>
        <v>0</v>
      </c>
    </row>
    <row r="1042" spans="1:12">
      <c r="B1042" s="7" t="s">
        <v>20</v>
      </c>
      <c r="C1042" s="11">
        <v>3.73</v>
      </c>
      <c r="D1042" s="11">
        <v>7.46</v>
      </c>
      <c r="E1042" s="12">
        <v>19202</v>
      </c>
      <c r="F1042" s="13">
        <f>G1042/4</f>
        <v>35811.730000000003</v>
      </c>
      <c r="G1042" s="13">
        <f>D1042*E1042</f>
        <v>143246.92000000001</v>
      </c>
    </row>
    <row r="1043" spans="1:12">
      <c r="B1043" s="7" t="s">
        <v>22</v>
      </c>
      <c r="C1043" s="11">
        <v>3.25</v>
      </c>
      <c r="D1043" s="11">
        <v>6.5</v>
      </c>
      <c r="E1043" s="12">
        <v>11274</v>
      </c>
      <c r="F1043" s="13">
        <f>G1043/4</f>
        <v>18320.25</v>
      </c>
      <c r="G1043" s="13">
        <f>D1043*E1043</f>
        <v>73281</v>
      </c>
    </row>
    <row r="1044" spans="1:12">
      <c r="B1044" s="7" t="s">
        <v>23</v>
      </c>
      <c r="C1044" s="11">
        <v>21.68</v>
      </c>
      <c r="D1044" s="11">
        <v>44.57</v>
      </c>
      <c r="E1044" s="12">
        <v>11274</v>
      </c>
      <c r="F1044" s="13">
        <f>G1044/4</f>
        <v>125620.545</v>
      </c>
      <c r="G1044" s="13">
        <f>D1044*E1044</f>
        <v>502482.18</v>
      </c>
    </row>
    <row r="1045" spans="1:12">
      <c r="B1045" s="7" t="s">
        <v>24</v>
      </c>
      <c r="C1045" s="11">
        <f>C1044+C1043+C1042+C1041</f>
        <v>28.66</v>
      </c>
      <c r="D1045" s="11">
        <f>D1044+D1043+D1042+D1041</f>
        <v>58.53</v>
      </c>
      <c r="E1045" s="14"/>
      <c r="F1045" s="13">
        <f>F1044+F1043+F1042+F1041</f>
        <v>179752.52499999999</v>
      </c>
      <c r="G1045" s="13">
        <f>G1044+G1043+G1042+G1041</f>
        <v>719010.1</v>
      </c>
    </row>
    <row r="1046" spans="1:12">
      <c r="E1046" s="24"/>
    </row>
    <row r="1047" spans="1:12">
      <c r="B1047" s="7" t="s">
        <v>26</v>
      </c>
      <c r="C1047" s="11">
        <f>C1042+C1041</f>
        <v>3.73</v>
      </c>
      <c r="D1047" s="11">
        <f>D1042+D1041</f>
        <v>7.46</v>
      </c>
      <c r="E1047" s="12">
        <v>19202</v>
      </c>
      <c r="F1047" s="13">
        <f>F1042+F1041</f>
        <v>35811.730000000003</v>
      </c>
      <c r="G1047" s="13">
        <f>G1042+G1041</f>
        <v>143246.92000000001</v>
      </c>
    </row>
    <row r="1048" spans="1:12">
      <c r="B1048" s="7" t="s">
        <v>27</v>
      </c>
      <c r="C1048" s="11">
        <f>C1044+C1043</f>
        <v>24.93</v>
      </c>
      <c r="D1048" s="11">
        <f>D1044+D1043</f>
        <v>51.07</v>
      </c>
      <c r="E1048" s="12">
        <v>11274</v>
      </c>
      <c r="F1048" s="13">
        <f>F1044+F1043</f>
        <v>143940.79499999998</v>
      </c>
      <c r="G1048" s="13">
        <f>G1044+G1043</f>
        <v>575763.17999999993</v>
      </c>
    </row>
    <row r="1049" spans="1:12">
      <c r="B1049" s="7" t="s">
        <v>24</v>
      </c>
      <c r="C1049" s="11">
        <f>C1048+C1047</f>
        <v>28.66</v>
      </c>
      <c r="D1049" s="11">
        <f>D1048+D1047</f>
        <v>58.53</v>
      </c>
      <c r="E1049" s="14"/>
      <c r="F1049" s="13">
        <f>F1048+F1047</f>
        <v>179752.52499999999</v>
      </c>
      <c r="G1049" s="13">
        <f>G1048+G1047</f>
        <v>719010.1</v>
      </c>
    </row>
    <row r="1052" spans="1:12">
      <c r="A1052" s="7" t="s">
        <v>114</v>
      </c>
    </row>
    <row r="1053" spans="1:12">
      <c r="L1053" s="13"/>
    </row>
    <row r="1054" spans="1:12">
      <c r="B1054" s="7" t="s">
        <v>18</v>
      </c>
      <c r="C1054" s="11">
        <f t="shared" ref="C1054:D1057" si="6">SUM(C847,C859,C871,C883,C895,C908,C920,C932,C944,C956,C968,C980,C992,C1004,C1017,C1029,C1041)</f>
        <v>54.349999999999994</v>
      </c>
      <c r="D1054" s="11">
        <f t="shared" si="6"/>
        <v>167.6</v>
      </c>
      <c r="E1054" s="12">
        <v>19202</v>
      </c>
      <c r="F1054" s="13">
        <f>G1054/4</f>
        <v>804563.79999999993</v>
      </c>
      <c r="G1054" s="13">
        <f>D1054*E1054</f>
        <v>3218255.1999999997</v>
      </c>
    </row>
    <row r="1055" spans="1:12">
      <c r="B1055" s="7" t="s">
        <v>20</v>
      </c>
      <c r="C1055" s="11">
        <f t="shared" si="6"/>
        <v>88.210000000000022</v>
      </c>
      <c r="D1055" s="11">
        <f t="shared" si="6"/>
        <v>210.51000000000002</v>
      </c>
      <c r="E1055" s="12">
        <v>19202</v>
      </c>
      <c r="F1055" s="13">
        <f>G1055/4</f>
        <v>1010553.2550000001</v>
      </c>
      <c r="G1055" s="13">
        <f>D1055*E1055</f>
        <v>4042213.0200000005</v>
      </c>
    </row>
    <row r="1056" spans="1:12">
      <c r="B1056" s="7" t="s">
        <v>22</v>
      </c>
      <c r="C1056" s="11">
        <f t="shared" si="6"/>
        <v>114.89</v>
      </c>
      <c r="D1056" s="11">
        <f t="shared" si="6"/>
        <v>241.95999999999998</v>
      </c>
      <c r="E1056" s="12">
        <v>11274</v>
      </c>
      <c r="F1056" s="13">
        <f>G1056/4</f>
        <v>681964.25999999989</v>
      </c>
      <c r="G1056" s="13">
        <f>D1056*E1056</f>
        <v>2727857.0399999996</v>
      </c>
    </row>
    <row r="1057" spans="1:7">
      <c r="B1057" s="7" t="s">
        <v>23</v>
      </c>
      <c r="C1057" s="11">
        <f t="shared" si="6"/>
        <v>624.5</v>
      </c>
      <c r="D1057" s="11">
        <f t="shared" si="6"/>
        <v>1252.49</v>
      </c>
      <c r="E1057" s="12">
        <v>11274</v>
      </c>
      <c r="F1057" s="13">
        <f>G1057/4</f>
        <v>3530143.0649999999</v>
      </c>
      <c r="G1057" s="13">
        <f>D1057*E1057</f>
        <v>14120572.26</v>
      </c>
    </row>
    <row r="1058" spans="1:7">
      <c r="B1058" s="7" t="s">
        <v>24</v>
      </c>
      <c r="C1058" s="11">
        <f>SUM(C1054:C1057)</f>
        <v>881.95</v>
      </c>
      <c r="D1058" s="11">
        <f>SUM(D1054:D1057)</f>
        <v>1872.56</v>
      </c>
      <c r="E1058" s="14"/>
      <c r="F1058" s="13">
        <f>F1057+F1056+F1055+F1054</f>
        <v>6027224.3799999999</v>
      </c>
      <c r="G1058" s="13">
        <f>G1057+G1056+G1055+G1054</f>
        <v>24108897.52</v>
      </c>
    </row>
    <row r="1059" spans="1:7">
      <c r="E1059" s="24"/>
    </row>
    <row r="1060" spans="1:7">
      <c r="B1060" s="7" t="s">
        <v>26</v>
      </c>
      <c r="C1060" s="11">
        <f>SUM(C1054:C1055)</f>
        <v>142.56</v>
      </c>
      <c r="D1060" s="11">
        <f>SUM(D1054:D1055)</f>
        <v>378.11</v>
      </c>
      <c r="E1060" s="12">
        <v>19202</v>
      </c>
      <c r="F1060" s="13">
        <f>F1055+F1054</f>
        <v>1815117.0550000002</v>
      </c>
      <c r="G1060" s="13">
        <f>G1055+G1054</f>
        <v>7260468.2200000007</v>
      </c>
    </row>
    <row r="1061" spans="1:7">
      <c r="B1061" s="7" t="s">
        <v>27</v>
      </c>
      <c r="C1061" s="11">
        <f>SUM(C1056:C1057)</f>
        <v>739.39</v>
      </c>
      <c r="D1061" s="11">
        <f>SUM(D1056:D1057)</f>
        <v>1494.45</v>
      </c>
      <c r="E1061" s="12">
        <v>11274</v>
      </c>
      <c r="F1061" s="13">
        <f>F1057+F1056</f>
        <v>4212107.3250000002</v>
      </c>
      <c r="G1061" s="13">
        <f>G1057+G1056</f>
        <v>16848429.300000001</v>
      </c>
    </row>
    <row r="1062" spans="1:7">
      <c r="B1062" s="7" t="s">
        <v>24</v>
      </c>
      <c r="C1062" s="11">
        <f>SUM(C1060:C1061)</f>
        <v>881.95</v>
      </c>
      <c r="D1062" s="11">
        <f>SUM(D1060:D1061)</f>
        <v>1872.56</v>
      </c>
      <c r="E1062" s="14"/>
      <c r="F1062" s="13">
        <f>F1061+F1060</f>
        <v>6027224.3800000008</v>
      </c>
      <c r="G1062" s="13">
        <f>G1061+G1060</f>
        <v>24108897.520000003</v>
      </c>
    </row>
    <row r="1065" spans="1:7">
      <c r="A1065" s="7" t="s">
        <v>115</v>
      </c>
    </row>
    <row r="1067" spans="1:7">
      <c r="A1067" s="7" t="s">
        <v>116</v>
      </c>
    </row>
    <row r="1069" spans="1:7">
      <c r="B1069" s="7" t="s">
        <v>18</v>
      </c>
      <c r="C1069" s="11">
        <v>16.14</v>
      </c>
      <c r="D1069" s="11">
        <v>70.3</v>
      </c>
      <c r="E1069" s="12">
        <v>19202</v>
      </c>
      <c r="F1069" s="13">
        <f>G1069/4</f>
        <v>337475.14999999997</v>
      </c>
      <c r="G1069" s="13">
        <f>D1069*E1069</f>
        <v>1349900.5999999999</v>
      </c>
    </row>
    <row r="1070" spans="1:7">
      <c r="B1070" s="7" t="s">
        <v>20</v>
      </c>
      <c r="C1070" s="11">
        <v>36.78</v>
      </c>
      <c r="D1070" s="11">
        <v>121.09</v>
      </c>
      <c r="E1070" s="12">
        <v>19202</v>
      </c>
      <c r="F1070" s="13">
        <f>G1070/4</f>
        <v>581292.54500000004</v>
      </c>
      <c r="G1070" s="13">
        <f>D1070*E1070</f>
        <v>2325170.1800000002</v>
      </c>
    </row>
    <row r="1071" spans="1:7">
      <c r="B1071" s="7" t="s">
        <v>22</v>
      </c>
      <c r="C1071" s="11">
        <v>14.18</v>
      </c>
      <c r="D1071" s="11">
        <v>30.86</v>
      </c>
      <c r="E1071" s="12">
        <v>11274</v>
      </c>
      <c r="F1071" s="13">
        <f>G1071/4</f>
        <v>86978.91</v>
      </c>
      <c r="G1071" s="13">
        <f>D1071*E1071</f>
        <v>347915.64</v>
      </c>
    </row>
    <row r="1072" spans="1:7">
      <c r="B1072" s="7" t="s">
        <v>23</v>
      </c>
      <c r="C1072" s="11">
        <v>144.55000000000001</v>
      </c>
      <c r="D1072" s="11">
        <v>300.02999999999997</v>
      </c>
      <c r="E1072" s="12">
        <v>11274</v>
      </c>
      <c r="F1072" s="13">
        <f>G1072/4</f>
        <v>845634.55499999993</v>
      </c>
      <c r="G1072" s="13">
        <f>D1072*E1072</f>
        <v>3382538.2199999997</v>
      </c>
    </row>
    <row r="1073" spans="1:12">
      <c r="B1073" s="7" t="s">
        <v>24</v>
      </c>
      <c r="C1073" s="11">
        <f>C1072+C1071+C1070+C1069</f>
        <v>211.65000000000003</v>
      </c>
      <c r="D1073" s="11">
        <f>D1072+D1071+D1070+D1069</f>
        <v>522.28</v>
      </c>
      <c r="E1073" s="14"/>
      <c r="F1073" s="13">
        <f>F1072+F1071+F1070+F1069</f>
        <v>1851381.16</v>
      </c>
      <c r="G1073" s="13">
        <f>G1072+G1071+G1070+G1069</f>
        <v>7405524.6399999997</v>
      </c>
    </row>
    <row r="1074" spans="1:12">
      <c r="E1074" s="24"/>
    </row>
    <row r="1075" spans="1:12">
      <c r="B1075" s="7" t="s">
        <v>26</v>
      </c>
      <c r="C1075" s="11">
        <f>C1070+C1069</f>
        <v>52.92</v>
      </c>
      <c r="D1075" s="11">
        <f>D1070+D1069</f>
        <v>191.39</v>
      </c>
      <c r="E1075" s="12">
        <v>19202</v>
      </c>
      <c r="F1075" s="13">
        <f>F1069+F1070</f>
        <v>918767.69500000007</v>
      </c>
      <c r="G1075" s="13">
        <f>G1070+G1069</f>
        <v>3675070.7800000003</v>
      </c>
    </row>
    <row r="1076" spans="1:12">
      <c r="B1076" s="7" t="s">
        <v>27</v>
      </c>
      <c r="C1076" s="11">
        <f>C1072+C1071</f>
        <v>158.73000000000002</v>
      </c>
      <c r="D1076" s="11">
        <f>D1072+D1071</f>
        <v>330.89</v>
      </c>
      <c r="E1076" s="12">
        <v>11274</v>
      </c>
      <c r="F1076" s="13">
        <f>F1071+F1072</f>
        <v>932613.46499999997</v>
      </c>
      <c r="G1076" s="13">
        <f>G1072+G1071</f>
        <v>3730453.86</v>
      </c>
    </row>
    <row r="1077" spans="1:12">
      <c r="B1077" s="7" t="s">
        <v>24</v>
      </c>
      <c r="C1077" s="11">
        <f>C1076+C1075</f>
        <v>211.65000000000003</v>
      </c>
      <c r="D1077" s="11">
        <f>D1076+D1075</f>
        <v>522.28</v>
      </c>
      <c r="E1077" s="14"/>
      <c r="F1077" s="13">
        <f>F1076+F1075</f>
        <v>1851381.1600000001</v>
      </c>
      <c r="G1077" s="13">
        <f>G1076+G1075</f>
        <v>7405524.6400000006</v>
      </c>
      <c r="L1077" s="13"/>
    </row>
    <row r="1079" spans="1:12">
      <c r="A1079" s="7" t="s">
        <v>117</v>
      </c>
    </row>
    <row r="1081" spans="1:12">
      <c r="B1081" s="7" t="s">
        <v>18</v>
      </c>
      <c r="C1081" s="15">
        <v>0</v>
      </c>
      <c r="D1081" s="15">
        <v>0</v>
      </c>
      <c r="E1081" s="12">
        <v>19202</v>
      </c>
      <c r="F1081" s="13">
        <f>G1081/4</f>
        <v>0</v>
      </c>
      <c r="G1081" s="13">
        <f>D1081*E1081</f>
        <v>0</v>
      </c>
    </row>
    <row r="1082" spans="1:12">
      <c r="B1082" s="7" t="s">
        <v>20</v>
      </c>
      <c r="C1082" s="15">
        <v>0</v>
      </c>
      <c r="D1082" s="15">
        <v>0</v>
      </c>
      <c r="E1082" s="12">
        <v>19202</v>
      </c>
      <c r="F1082" s="13">
        <f>G1082/4</f>
        <v>0</v>
      </c>
      <c r="G1082" s="13">
        <f>D1082*E1082</f>
        <v>0</v>
      </c>
    </row>
    <row r="1083" spans="1:12">
      <c r="B1083" s="7" t="s">
        <v>22</v>
      </c>
      <c r="C1083" s="15">
        <v>2.2000000000000002</v>
      </c>
      <c r="D1083" s="15">
        <v>5.2</v>
      </c>
      <c r="E1083" s="12">
        <v>11274</v>
      </c>
      <c r="F1083" s="13">
        <f>G1083/4</f>
        <v>14656.2</v>
      </c>
      <c r="G1083" s="13">
        <f>D1083*E1083</f>
        <v>58624.800000000003</v>
      </c>
    </row>
    <row r="1084" spans="1:12">
      <c r="B1084" s="7" t="s">
        <v>23</v>
      </c>
      <c r="C1084" s="15">
        <v>8.41</v>
      </c>
      <c r="D1084" s="15">
        <v>16.98</v>
      </c>
      <c r="E1084" s="12">
        <v>11274</v>
      </c>
      <c r="F1084" s="13">
        <f>G1084/4</f>
        <v>47858.130000000005</v>
      </c>
      <c r="G1084" s="13">
        <f>D1084*E1084</f>
        <v>191432.52000000002</v>
      </c>
    </row>
    <row r="1085" spans="1:12">
      <c r="B1085" s="7" t="s">
        <v>24</v>
      </c>
      <c r="C1085" s="11">
        <f>C1084+C1083+C1082+C1081</f>
        <v>10.61</v>
      </c>
      <c r="D1085" s="11">
        <f>D1084+D1083+D1082+D1081</f>
        <v>22.18</v>
      </c>
      <c r="E1085" s="14"/>
      <c r="F1085" s="13">
        <f>F1084+F1083+F1082+F1081</f>
        <v>62514.33</v>
      </c>
      <c r="G1085" s="13">
        <f>G1084+G1083+G1082+G1081</f>
        <v>250057.32</v>
      </c>
    </row>
    <row r="1086" spans="1:12">
      <c r="E1086" s="24"/>
    </row>
    <row r="1087" spans="1:12">
      <c r="B1087" s="7" t="s">
        <v>26</v>
      </c>
      <c r="C1087" s="11">
        <f>C1082+C1081</f>
        <v>0</v>
      </c>
      <c r="D1087" s="11">
        <f>D1082+D1081</f>
        <v>0</v>
      </c>
      <c r="E1087" s="12">
        <v>19202</v>
      </c>
      <c r="F1087" s="13">
        <f>F1081+F1082</f>
        <v>0</v>
      </c>
      <c r="G1087" s="13">
        <f>G1082+G1081</f>
        <v>0</v>
      </c>
    </row>
    <row r="1088" spans="1:12">
      <c r="B1088" s="7" t="s">
        <v>27</v>
      </c>
      <c r="C1088" s="11">
        <f>C1084+C1083</f>
        <v>10.61</v>
      </c>
      <c r="D1088" s="11">
        <f>D1084+D1083</f>
        <v>22.18</v>
      </c>
      <c r="E1088" s="12">
        <v>11274</v>
      </c>
      <c r="F1088" s="13">
        <f>F1083+F1084</f>
        <v>62514.33</v>
      </c>
      <c r="G1088" s="13">
        <f>G1084+G1083</f>
        <v>250057.32</v>
      </c>
    </row>
    <row r="1089" spans="1:12">
      <c r="B1089" s="7" t="s">
        <v>24</v>
      </c>
      <c r="C1089" s="11">
        <f>C1088+C1087</f>
        <v>10.61</v>
      </c>
      <c r="D1089" s="11">
        <f>D1088+D1087</f>
        <v>22.18</v>
      </c>
      <c r="E1089" s="14"/>
      <c r="F1089" s="13">
        <f>F1088+F1087</f>
        <v>62514.33</v>
      </c>
      <c r="G1089" s="13">
        <f>G1088+G1087</f>
        <v>250057.32</v>
      </c>
    </row>
    <row r="1090" spans="1:12">
      <c r="L1090" s="13"/>
    </row>
    <row r="1091" spans="1:12">
      <c r="A1091" s="7" t="s">
        <v>118</v>
      </c>
    </row>
    <row r="1093" spans="1:12">
      <c r="B1093" s="7" t="s">
        <v>18</v>
      </c>
      <c r="C1093" s="11">
        <v>9.68</v>
      </c>
      <c r="D1093" s="11">
        <v>43.66</v>
      </c>
      <c r="E1093" s="12">
        <v>19202</v>
      </c>
      <c r="F1093" s="13">
        <f>G1093/4</f>
        <v>209589.83</v>
      </c>
      <c r="G1093" s="13">
        <f>D1093*E1093</f>
        <v>838359.32</v>
      </c>
    </row>
    <row r="1094" spans="1:12">
      <c r="B1094" s="7" t="s">
        <v>20</v>
      </c>
      <c r="C1094" s="11">
        <v>5.67</v>
      </c>
      <c r="D1094" s="11">
        <v>16.510000000000002</v>
      </c>
      <c r="E1094" s="12">
        <v>19202</v>
      </c>
      <c r="F1094" s="13">
        <f>G1094/4</f>
        <v>79256.255000000005</v>
      </c>
      <c r="G1094" s="13">
        <f>D1094*E1094</f>
        <v>317025.02</v>
      </c>
    </row>
    <row r="1095" spans="1:12">
      <c r="B1095" s="7" t="s">
        <v>22</v>
      </c>
      <c r="C1095" s="11">
        <v>3.53</v>
      </c>
      <c r="D1095" s="11">
        <v>8.4499999999999993</v>
      </c>
      <c r="E1095" s="12">
        <v>11274</v>
      </c>
      <c r="F1095" s="13">
        <f>G1095/4</f>
        <v>23816.324999999997</v>
      </c>
      <c r="G1095" s="13">
        <f>D1095*E1095</f>
        <v>95265.299999999988</v>
      </c>
    </row>
    <row r="1096" spans="1:12">
      <c r="B1096" s="7" t="s">
        <v>23</v>
      </c>
      <c r="C1096" s="11">
        <v>52.89</v>
      </c>
      <c r="D1096" s="11">
        <v>106.27</v>
      </c>
      <c r="E1096" s="12">
        <v>11274</v>
      </c>
      <c r="F1096" s="13">
        <f>G1096/4</f>
        <v>299521.995</v>
      </c>
      <c r="G1096" s="13">
        <f>D1096*E1096</f>
        <v>1198087.98</v>
      </c>
    </row>
    <row r="1097" spans="1:12">
      <c r="B1097" s="7" t="s">
        <v>24</v>
      </c>
      <c r="C1097" s="11">
        <f>C1096+C1095+C1094+C1093</f>
        <v>71.77000000000001</v>
      </c>
      <c r="D1097" s="11">
        <f>D1096+D1095+D1094+D1093</f>
        <v>174.89</v>
      </c>
      <c r="E1097" s="14"/>
      <c r="F1097" s="13">
        <f>F1096+F1095+F1094+F1093</f>
        <v>612184.40500000003</v>
      </c>
      <c r="G1097" s="13">
        <f>G1096+G1095+G1094+G1093</f>
        <v>2448737.62</v>
      </c>
    </row>
    <row r="1098" spans="1:12">
      <c r="E1098" s="24"/>
    </row>
    <row r="1099" spans="1:12">
      <c r="B1099" s="7" t="s">
        <v>26</v>
      </c>
      <c r="C1099" s="11">
        <f>C1094+C1093</f>
        <v>15.35</v>
      </c>
      <c r="D1099" s="11">
        <f>D1094+D1093</f>
        <v>60.17</v>
      </c>
      <c r="E1099" s="12">
        <v>19202</v>
      </c>
      <c r="F1099" s="13">
        <f>F1094+F1093</f>
        <v>288846.08499999996</v>
      </c>
      <c r="G1099" s="13">
        <f>G1094+G1093</f>
        <v>1155384.3399999999</v>
      </c>
    </row>
    <row r="1100" spans="1:12">
      <c r="B1100" s="7" t="s">
        <v>27</v>
      </c>
      <c r="C1100" s="11">
        <f>C1096+C1095</f>
        <v>56.42</v>
      </c>
      <c r="D1100" s="11">
        <f>D1096+D1095</f>
        <v>114.72</v>
      </c>
      <c r="E1100" s="12">
        <v>11274</v>
      </c>
      <c r="F1100" s="13">
        <f>F1096+F1095</f>
        <v>323338.32</v>
      </c>
      <c r="G1100" s="13">
        <f>G1096+G1095</f>
        <v>1293353.28</v>
      </c>
    </row>
    <row r="1101" spans="1:12">
      <c r="B1101" s="7" t="s">
        <v>24</v>
      </c>
      <c r="C1101" s="11">
        <f>C1100+C1099</f>
        <v>71.77</v>
      </c>
      <c r="D1101" s="11">
        <f>D1100+D1099</f>
        <v>174.89</v>
      </c>
      <c r="E1101" s="14"/>
      <c r="F1101" s="13">
        <f>F1100+F1099</f>
        <v>612184.40500000003</v>
      </c>
      <c r="G1101" s="13">
        <f>G1100+G1099</f>
        <v>2448737.62</v>
      </c>
    </row>
    <row r="1102" spans="1:12">
      <c r="L1102" s="13"/>
    </row>
    <row r="1104" spans="1:12">
      <c r="A1104" s="7" t="s">
        <v>119</v>
      </c>
    </row>
    <row r="1106" spans="1:12">
      <c r="B1106" s="7" t="s">
        <v>18</v>
      </c>
      <c r="C1106" s="11">
        <v>3.77</v>
      </c>
      <c r="D1106" s="11">
        <v>14.02</v>
      </c>
      <c r="E1106" s="12">
        <v>19202</v>
      </c>
      <c r="F1106" s="13">
        <f>G1106/4</f>
        <v>67303.009999999995</v>
      </c>
      <c r="G1106" s="13">
        <f>D1106*E1106</f>
        <v>269212.03999999998</v>
      </c>
    </row>
    <row r="1107" spans="1:12">
      <c r="B1107" s="7" t="s">
        <v>20</v>
      </c>
      <c r="C1107" s="11">
        <v>3.45</v>
      </c>
      <c r="D1107" s="11">
        <v>8.01</v>
      </c>
      <c r="E1107" s="12">
        <v>19202</v>
      </c>
      <c r="F1107" s="13">
        <f>G1107/4</f>
        <v>38452.004999999997</v>
      </c>
      <c r="G1107" s="13">
        <f>D1107*E1107</f>
        <v>153808.01999999999</v>
      </c>
    </row>
    <row r="1108" spans="1:12">
      <c r="B1108" s="7" t="s">
        <v>22</v>
      </c>
      <c r="C1108" s="11">
        <v>3.83</v>
      </c>
      <c r="D1108" s="11">
        <v>8.24</v>
      </c>
      <c r="E1108" s="12">
        <v>11274</v>
      </c>
      <c r="F1108" s="13">
        <f>G1108/4</f>
        <v>23224.440000000002</v>
      </c>
      <c r="G1108" s="13">
        <f>D1108*E1108</f>
        <v>92897.760000000009</v>
      </c>
    </row>
    <row r="1109" spans="1:12">
      <c r="B1109" s="7" t="s">
        <v>23</v>
      </c>
      <c r="C1109" s="11">
        <v>20.83</v>
      </c>
      <c r="D1109" s="11">
        <v>41.58</v>
      </c>
      <c r="E1109" s="12">
        <v>11274</v>
      </c>
      <c r="F1109" s="13">
        <f>G1109/4</f>
        <v>117193.23</v>
      </c>
      <c r="G1109" s="13">
        <f>D1109*E1109</f>
        <v>468772.92</v>
      </c>
    </row>
    <row r="1110" spans="1:12">
      <c r="B1110" s="7" t="s">
        <v>24</v>
      </c>
      <c r="C1110" s="11">
        <f>C1109+C1108+C1107+C1106</f>
        <v>31.879999999999995</v>
      </c>
      <c r="D1110" s="11">
        <f>D1109+D1108+D1107+D1106</f>
        <v>71.849999999999994</v>
      </c>
      <c r="E1110" s="14"/>
      <c r="F1110" s="13">
        <f>F1109+F1108+F1107+F1106</f>
        <v>246172.685</v>
      </c>
      <c r="G1110" s="13">
        <f>G1109+G1108+G1107+G1106</f>
        <v>984690.74</v>
      </c>
    </row>
    <row r="1111" spans="1:12">
      <c r="E1111" s="24"/>
    </row>
    <row r="1112" spans="1:12">
      <c r="B1112" s="7" t="s">
        <v>26</v>
      </c>
      <c r="C1112" s="11">
        <f>C1107+C1106</f>
        <v>7.2200000000000006</v>
      </c>
      <c r="D1112" s="11">
        <f>D1107+D1106</f>
        <v>22.03</v>
      </c>
      <c r="E1112" s="12">
        <v>19202</v>
      </c>
      <c r="F1112" s="13">
        <f>F1107+F1106</f>
        <v>105755.01499999998</v>
      </c>
      <c r="G1112" s="13">
        <f>G1107+G1106</f>
        <v>423020.05999999994</v>
      </c>
    </row>
    <row r="1113" spans="1:12">
      <c r="B1113" s="7" t="s">
        <v>27</v>
      </c>
      <c r="C1113" s="11">
        <f>C1109+C1108</f>
        <v>24.659999999999997</v>
      </c>
      <c r="D1113" s="11">
        <f>D1109+D1108</f>
        <v>49.82</v>
      </c>
      <c r="E1113" s="12">
        <v>11274</v>
      </c>
      <c r="F1113" s="13">
        <f>F1109+F1108</f>
        <v>140417.66999999998</v>
      </c>
      <c r="G1113" s="13">
        <f>G1109+G1108</f>
        <v>561670.67999999993</v>
      </c>
    </row>
    <row r="1114" spans="1:12">
      <c r="B1114" s="7" t="s">
        <v>24</v>
      </c>
      <c r="C1114" s="11">
        <f>C1113+C1112</f>
        <v>31.879999999999995</v>
      </c>
      <c r="D1114" s="11">
        <f>D1113+D1112</f>
        <v>71.849999999999994</v>
      </c>
      <c r="E1114" s="14"/>
      <c r="F1114" s="13">
        <f>F1113+F1112</f>
        <v>246172.68499999997</v>
      </c>
      <c r="G1114" s="13">
        <f>G1113+G1112</f>
        <v>984690.73999999987</v>
      </c>
      <c r="L1114" s="13"/>
    </row>
    <row r="1116" spans="1:12">
      <c r="A1116" s="7" t="s">
        <v>120</v>
      </c>
    </row>
    <row r="1118" spans="1:12">
      <c r="B1118" s="7" t="s">
        <v>18</v>
      </c>
      <c r="C1118" s="11">
        <v>0</v>
      </c>
      <c r="D1118" s="11">
        <v>0</v>
      </c>
      <c r="E1118" s="12">
        <v>19202</v>
      </c>
      <c r="F1118" s="13">
        <f>G1118/4</f>
        <v>0</v>
      </c>
      <c r="G1118" s="13">
        <f>D1118*E1118</f>
        <v>0</v>
      </c>
    </row>
    <row r="1119" spans="1:12">
      <c r="B1119" s="7" t="s">
        <v>20</v>
      </c>
      <c r="C1119" s="11">
        <v>7.71</v>
      </c>
      <c r="D1119" s="11">
        <v>31.28</v>
      </c>
      <c r="E1119" s="12">
        <v>19202</v>
      </c>
      <c r="F1119" s="13">
        <f>G1119/4</f>
        <v>150159.64000000001</v>
      </c>
      <c r="G1119" s="13">
        <f>D1119*E1119</f>
        <v>600638.56000000006</v>
      </c>
    </row>
    <row r="1120" spans="1:12">
      <c r="B1120" s="7" t="s">
        <v>22</v>
      </c>
      <c r="C1120" s="11">
        <v>5.55</v>
      </c>
      <c r="D1120" s="11">
        <v>17.91</v>
      </c>
      <c r="E1120" s="12">
        <v>11274</v>
      </c>
      <c r="F1120" s="13">
        <f>G1120/4</f>
        <v>50479.334999999999</v>
      </c>
      <c r="G1120" s="13">
        <f>D1120*E1120</f>
        <v>201917.34</v>
      </c>
    </row>
    <row r="1121" spans="1:12">
      <c r="B1121" s="7" t="s">
        <v>23</v>
      </c>
      <c r="C1121" s="11">
        <v>38.68</v>
      </c>
      <c r="D1121" s="11">
        <v>80.459999999999994</v>
      </c>
      <c r="E1121" s="12">
        <v>11274</v>
      </c>
      <c r="F1121" s="13">
        <f>G1121/4</f>
        <v>226776.50999999998</v>
      </c>
      <c r="G1121" s="13">
        <f>D1121*E1121</f>
        <v>907106.03999999992</v>
      </c>
    </row>
    <row r="1122" spans="1:12">
      <c r="B1122" s="7" t="s">
        <v>24</v>
      </c>
      <c r="C1122" s="11">
        <f>C1121+C1120+C1119+C1118</f>
        <v>51.94</v>
      </c>
      <c r="D1122" s="11">
        <f>D1121+D1120+D1119+D1118</f>
        <v>129.64999999999998</v>
      </c>
      <c r="E1122" s="14"/>
      <c r="F1122" s="13">
        <f>F1121+F1120+F1119+F1118</f>
        <v>427415.48499999999</v>
      </c>
      <c r="G1122" s="13">
        <f>G1121+G1120+G1119+G1118</f>
        <v>1709661.94</v>
      </c>
    </row>
    <row r="1123" spans="1:12">
      <c r="E1123" s="24"/>
    </row>
    <row r="1124" spans="1:12">
      <c r="B1124" s="7" t="s">
        <v>26</v>
      </c>
      <c r="C1124" s="11">
        <f>C1119+C1118</f>
        <v>7.71</v>
      </c>
      <c r="D1124" s="11">
        <f>D1119+D1118</f>
        <v>31.28</v>
      </c>
      <c r="E1124" s="12">
        <v>19202</v>
      </c>
      <c r="F1124" s="13">
        <f>F1119+F1118</f>
        <v>150159.64000000001</v>
      </c>
      <c r="G1124" s="13">
        <f>G1119+G1118</f>
        <v>600638.56000000006</v>
      </c>
    </row>
    <row r="1125" spans="1:12">
      <c r="B1125" s="7" t="s">
        <v>27</v>
      </c>
      <c r="C1125" s="11">
        <f>C1121+C1120</f>
        <v>44.23</v>
      </c>
      <c r="D1125" s="11">
        <f>D1121+D1120</f>
        <v>98.36999999999999</v>
      </c>
      <c r="E1125" s="12">
        <v>11274</v>
      </c>
      <c r="F1125" s="13">
        <f>F1121+F1120</f>
        <v>277255.84499999997</v>
      </c>
      <c r="G1125" s="13">
        <f>G1121+G1120</f>
        <v>1109023.3799999999</v>
      </c>
    </row>
    <row r="1126" spans="1:12">
      <c r="B1126" s="7" t="s">
        <v>24</v>
      </c>
      <c r="C1126" s="11">
        <f>C1125+C1124</f>
        <v>51.94</v>
      </c>
      <c r="D1126" s="11">
        <f>D1125+D1124</f>
        <v>129.64999999999998</v>
      </c>
      <c r="E1126" s="14"/>
      <c r="F1126" s="13">
        <f>F1125+F1124</f>
        <v>427415.48499999999</v>
      </c>
      <c r="G1126" s="13">
        <f>G1125+G1124</f>
        <v>1709661.94</v>
      </c>
    </row>
    <row r="1128" spans="1:12">
      <c r="A1128" s="7" t="s">
        <v>121</v>
      </c>
      <c r="L1128" s="13"/>
    </row>
    <row r="1130" spans="1:12">
      <c r="B1130" s="7" t="s">
        <v>18</v>
      </c>
      <c r="C1130" s="11">
        <v>3.55</v>
      </c>
      <c r="D1130" s="11">
        <v>13.56</v>
      </c>
      <c r="E1130" s="12">
        <v>19202</v>
      </c>
      <c r="F1130" s="13">
        <f>G1130/4</f>
        <v>65094.78</v>
      </c>
      <c r="G1130" s="13">
        <f>D1130*E1130</f>
        <v>260379.12</v>
      </c>
    </row>
    <row r="1131" spans="1:12">
      <c r="B1131" s="7" t="s">
        <v>20</v>
      </c>
      <c r="C1131" s="11">
        <v>11.55</v>
      </c>
      <c r="D1131" s="11">
        <v>36.76</v>
      </c>
      <c r="E1131" s="12">
        <v>19202</v>
      </c>
      <c r="F1131" s="13">
        <f>G1131/4</f>
        <v>176466.38</v>
      </c>
      <c r="G1131" s="13">
        <f>D1131*E1131</f>
        <v>705865.52</v>
      </c>
    </row>
    <row r="1132" spans="1:12">
      <c r="B1132" s="7" t="s">
        <v>22</v>
      </c>
      <c r="C1132" s="11">
        <v>15.42</v>
      </c>
      <c r="D1132" s="11">
        <v>40.369999999999997</v>
      </c>
      <c r="E1132" s="12">
        <v>11274</v>
      </c>
      <c r="F1132" s="13">
        <f>G1132/4</f>
        <v>113782.84499999999</v>
      </c>
      <c r="G1132" s="13">
        <f>D1132*E1132</f>
        <v>455131.37999999995</v>
      </c>
    </row>
    <row r="1133" spans="1:12">
      <c r="B1133" s="7" t="s">
        <v>23</v>
      </c>
      <c r="C1133" s="11">
        <v>76.66</v>
      </c>
      <c r="D1133" s="11">
        <v>160.72999999999999</v>
      </c>
      <c r="E1133" s="12">
        <v>11274</v>
      </c>
      <c r="F1133" s="13">
        <f>G1133/4</f>
        <v>453017.50499999995</v>
      </c>
      <c r="G1133" s="13">
        <f>D1133*E1133</f>
        <v>1812070.0199999998</v>
      </c>
    </row>
    <row r="1134" spans="1:12">
      <c r="B1134" s="7" t="s">
        <v>24</v>
      </c>
      <c r="C1134" s="11">
        <f>C1133+C1132+C1131+C1130</f>
        <v>107.17999999999999</v>
      </c>
      <c r="D1134" s="11">
        <f>D1133+D1132+D1131+D1130</f>
        <v>251.42</v>
      </c>
      <c r="E1134" s="14"/>
      <c r="F1134" s="13">
        <f>F1133+F1132+F1131+F1130</f>
        <v>808361.51</v>
      </c>
      <c r="G1134" s="13">
        <f>G1133+G1132+G1131+G1130</f>
        <v>3233446.04</v>
      </c>
    </row>
    <row r="1135" spans="1:12">
      <c r="E1135" s="24"/>
    </row>
    <row r="1136" spans="1:12">
      <c r="B1136" s="7" t="s">
        <v>26</v>
      </c>
      <c r="C1136" s="11">
        <f>C1131+C1130</f>
        <v>15.100000000000001</v>
      </c>
      <c r="D1136" s="11">
        <f>D1131+D1130</f>
        <v>50.32</v>
      </c>
      <c r="E1136" s="12">
        <v>19202</v>
      </c>
      <c r="F1136" s="13">
        <f>F1131+F1130</f>
        <v>241561.16</v>
      </c>
      <c r="G1136" s="13">
        <f>G1131+G1130</f>
        <v>966244.64</v>
      </c>
    </row>
    <row r="1137" spans="1:12">
      <c r="B1137" s="7" t="s">
        <v>27</v>
      </c>
      <c r="C1137" s="11">
        <f>C1133+C1132</f>
        <v>92.08</v>
      </c>
      <c r="D1137" s="11">
        <f>D1133+D1132</f>
        <v>201.1</v>
      </c>
      <c r="E1137" s="12">
        <v>11274</v>
      </c>
      <c r="F1137" s="13">
        <f>F1133+F1132</f>
        <v>566800.35</v>
      </c>
      <c r="G1137" s="13">
        <f>G1133+G1132</f>
        <v>2267201.4</v>
      </c>
    </row>
    <row r="1138" spans="1:12">
      <c r="B1138" s="7" t="s">
        <v>24</v>
      </c>
      <c r="C1138" s="11">
        <f>C1137+C1136</f>
        <v>107.18</v>
      </c>
      <c r="D1138" s="11">
        <f>D1137+D1136</f>
        <v>251.42</v>
      </c>
      <c r="E1138" s="14"/>
      <c r="F1138" s="13">
        <f>F1137+F1136</f>
        <v>808361.51</v>
      </c>
      <c r="G1138" s="13">
        <f>G1137+G1136</f>
        <v>3233446.04</v>
      </c>
    </row>
    <row r="1140" spans="1:12">
      <c r="L1140" s="13"/>
    </row>
    <row r="1141" spans="1:12">
      <c r="L1141" s="13"/>
    </row>
    <row r="1142" spans="1:12">
      <c r="A1142" s="7" t="s">
        <v>122</v>
      </c>
      <c r="L1142" s="13"/>
    </row>
    <row r="1143" spans="1:12">
      <c r="L1143" s="13"/>
    </row>
    <row r="1144" spans="1:12">
      <c r="B1144" s="7" t="s">
        <v>18</v>
      </c>
      <c r="C1144" s="11">
        <v>7.31</v>
      </c>
      <c r="D1144" s="11">
        <v>26.57</v>
      </c>
      <c r="E1144" s="12">
        <v>19202</v>
      </c>
      <c r="F1144" s="13">
        <f>G1144/4</f>
        <v>127549.285</v>
      </c>
      <c r="G1144" s="13">
        <f>D1144*E1144</f>
        <v>510197.14</v>
      </c>
      <c r="L1144" s="13"/>
    </row>
    <row r="1145" spans="1:12">
      <c r="B1145" s="7" t="s">
        <v>20</v>
      </c>
      <c r="C1145" s="11">
        <v>17.22</v>
      </c>
      <c r="D1145" s="11">
        <v>62.82</v>
      </c>
      <c r="E1145" s="12">
        <v>19202</v>
      </c>
      <c r="F1145" s="13">
        <f>G1145/4</f>
        <v>301567.40999999997</v>
      </c>
      <c r="G1145" s="13">
        <f>D1145*E1145</f>
        <v>1206269.6399999999</v>
      </c>
      <c r="L1145" s="13"/>
    </row>
    <row r="1146" spans="1:12">
      <c r="B1146" s="7" t="s">
        <v>22</v>
      </c>
      <c r="C1146" s="11">
        <v>9.15</v>
      </c>
      <c r="D1146" s="11">
        <v>19.940000000000001</v>
      </c>
      <c r="E1146" s="12">
        <v>11274</v>
      </c>
      <c r="F1146" s="13">
        <f>G1146/4</f>
        <v>56200.890000000007</v>
      </c>
      <c r="G1146" s="13">
        <f>D1146*E1146</f>
        <v>224803.56000000003</v>
      </c>
      <c r="L1146" s="13"/>
    </row>
    <row r="1147" spans="1:12">
      <c r="B1147" s="7" t="s">
        <v>23</v>
      </c>
      <c r="C1147" s="11">
        <v>70.69</v>
      </c>
      <c r="D1147" s="11">
        <v>145.06</v>
      </c>
      <c r="E1147" s="12">
        <v>11274</v>
      </c>
      <c r="F1147" s="13">
        <f>G1147/4</f>
        <v>408851.61</v>
      </c>
      <c r="G1147" s="13">
        <f>D1147*E1147</f>
        <v>1635406.44</v>
      </c>
      <c r="L1147" s="13"/>
    </row>
    <row r="1148" spans="1:12">
      <c r="B1148" s="7" t="s">
        <v>24</v>
      </c>
      <c r="C1148" s="11">
        <f>C1147+C1146+C1145+C1144</f>
        <v>104.37</v>
      </c>
      <c r="D1148" s="11">
        <f>D1147+D1146+D1145+D1144</f>
        <v>254.39</v>
      </c>
      <c r="E1148" s="14"/>
      <c r="F1148" s="13">
        <f>F1147+F1146+F1145+F1144</f>
        <v>894169.19499999995</v>
      </c>
      <c r="G1148" s="13">
        <f>G1147+G1146+G1145+G1144</f>
        <v>3576676.78</v>
      </c>
      <c r="L1148" s="13"/>
    </row>
    <row r="1149" spans="1:12">
      <c r="E1149" s="24"/>
      <c r="L1149" s="13"/>
    </row>
    <row r="1150" spans="1:12">
      <c r="B1150" s="7" t="s">
        <v>26</v>
      </c>
      <c r="C1150" s="11">
        <f>C1145+C1144</f>
        <v>24.529999999999998</v>
      </c>
      <c r="D1150" s="11">
        <f>D1145+D1144</f>
        <v>89.39</v>
      </c>
      <c r="E1150" s="12">
        <v>19202</v>
      </c>
      <c r="F1150" s="13">
        <f>F1145+F1144</f>
        <v>429116.69499999995</v>
      </c>
      <c r="G1150" s="13">
        <f>G1145+G1144</f>
        <v>1716466.7799999998</v>
      </c>
      <c r="L1150" s="13"/>
    </row>
    <row r="1151" spans="1:12">
      <c r="B1151" s="7" t="s">
        <v>27</v>
      </c>
      <c r="C1151" s="11">
        <f>C1147+C1146</f>
        <v>79.84</v>
      </c>
      <c r="D1151" s="11">
        <f>D1147+D1146</f>
        <v>165</v>
      </c>
      <c r="E1151" s="12">
        <v>11274</v>
      </c>
      <c r="F1151" s="13">
        <f>F1147+F1146</f>
        <v>465052.5</v>
      </c>
      <c r="G1151" s="13">
        <f>G1147+G1146</f>
        <v>1860210</v>
      </c>
      <c r="L1151" s="13"/>
    </row>
    <row r="1152" spans="1:12">
      <c r="B1152" s="7" t="s">
        <v>24</v>
      </c>
      <c r="C1152" s="11">
        <f>C1151+C1150</f>
        <v>104.37</v>
      </c>
      <c r="D1152" s="11">
        <f>D1151+D1150</f>
        <v>254.39</v>
      </c>
      <c r="E1152" s="14"/>
      <c r="F1152" s="13">
        <f>F1151+F1150</f>
        <v>894169.19499999995</v>
      </c>
      <c r="G1152" s="13">
        <f>G1151+G1150</f>
        <v>3576676.78</v>
      </c>
      <c r="L1152" s="13"/>
    </row>
    <row r="1154" spans="1:12">
      <c r="A1154" s="7" t="s">
        <v>123</v>
      </c>
    </row>
    <row r="1156" spans="1:12">
      <c r="B1156" s="7" t="s">
        <v>18</v>
      </c>
      <c r="C1156" s="11">
        <v>0.31</v>
      </c>
      <c r="D1156" s="11">
        <v>1.24</v>
      </c>
      <c r="E1156" s="12">
        <v>19202</v>
      </c>
      <c r="F1156" s="13">
        <f>G1156/4</f>
        <v>5952.62</v>
      </c>
      <c r="G1156" s="13">
        <f>D1156*E1156</f>
        <v>23810.48</v>
      </c>
    </row>
    <row r="1157" spans="1:12">
      <c r="B1157" s="7" t="s">
        <v>20</v>
      </c>
      <c r="C1157" s="11">
        <v>3.71</v>
      </c>
      <c r="D1157" s="11">
        <v>11.02</v>
      </c>
      <c r="E1157" s="12">
        <v>19202</v>
      </c>
      <c r="F1157" s="13">
        <f>G1157/4</f>
        <v>52901.509999999995</v>
      </c>
      <c r="G1157" s="13">
        <f>D1157*E1157</f>
        <v>211606.03999999998</v>
      </c>
    </row>
    <row r="1158" spans="1:12">
      <c r="B1158" s="7" t="s">
        <v>22</v>
      </c>
      <c r="C1158" s="11">
        <v>1.97</v>
      </c>
      <c r="D1158" s="11">
        <v>4.74</v>
      </c>
      <c r="E1158" s="12">
        <v>11274</v>
      </c>
      <c r="F1158" s="13">
        <f>G1158/4</f>
        <v>13359.69</v>
      </c>
      <c r="G1158" s="13">
        <f>D1158*E1158</f>
        <v>53438.76</v>
      </c>
    </row>
    <row r="1159" spans="1:12">
      <c r="B1159" s="7" t="s">
        <v>23</v>
      </c>
      <c r="C1159" s="11">
        <v>18.2</v>
      </c>
      <c r="D1159" s="11">
        <v>36.880000000000003</v>
      </c>
      <c r="E1159" s="12">
        <v>11274</v>
      </c>
      <c r="F1159" s="13">
        <f>G1159/4</f>
        <v>103946.28000000001</v>
      </c>
      <c r="G1159" s="13">
        <f>D1159*E1159</f>
        <v>415785.12000000005</v>
      </c>
    </row>
    <row r="1160" spans="1:12">
      <c r="B1160" s="7" t="s">
        <v>24</v>
      </c>
      <c r="C1160" s="11">
        <f>C1159+C1158+C1157+C1156</f>
        <v>24.189999999999998</v>
      </c>
      <c r="D1160" s="11">
        <f>D1159+D1158+D1157+D1156</f>
        <v>53.88</v>
      </c>
      <c r="E1160" s="14"/>
      <c r="F1160" s="13">
        <f>F1159+F1158+F1157+F1156</f>
        <v>176160.1</v>
      </c>
      <c r="G1160" s="13">
        <f>G1159+G1158+G1157+G1156</f>
        <v>704640.4</v>
      </c>
    </row>
    <row r="1161" spans="1:12">
      <c r="E1161" s="24"/>
    </row>
    <row r="1162" spans="1:12">
      <c r="B1162" s="7" t="s">
        <v>26</v>
      </c>
      <c r="C1162" s="11">
        <f>C1157+C1156</f>
        <v>4.0199999999999996</v>
      </c>
      <c r="D1162" s="11">
        <f>D1157+D1156</f>
        <v>12.26</v>
      </c>
      <c r="E1162" s="12">
        <v>19202</v>
      </c>
      <c r="F1162" s="13">
        <f>F1157+F1156</f>
        <v>58854.13</v>
      </c>
      <c r="G1162" s="13">
        <f>G1157+G1156</f>
        <v>235416.52</v>
      </c>
    </row>
    <row r="1163" spans="1:12">
      <c r="B1163" s="7" t="s">
        <v>27</v>
      </c>
      <c r="C1163" s="11">
        <f>C1159+C1158</f>
        <v>20.169999999999998</v>
      </c>
      <c r="D1163" s="11">
        <f>D1159+D1158</f>
        <v>41.620000000000005</v>
      </c>
      <c r="E1163" s="12">
        <v>11274</v>
      </c>
      <c r="F1163" s="13">
        <f>F1159+F1158</f>
        <v>117305.97000000002</v>
      </c>
      <c r="G1163" s="13">
        <f>G1159+G1158</f>
        <v>469223.88000000006</v>
      </c>
    </row>
    <row r="1164" spans="1:12">
      <c r="B1164" s="7" t="s">
        <v>24</v>
      </c>
      <c r="C1164" s="11">
        <f>C1163+C1162</f>
        <v>24.189999999999998</v>
      </c>
      <c r="D1164" s="11">
        <f>D1163+D1162</f>
        <v>53.88</v>
      </c>
      <c r="E1164" s="14"/>
      <c r="F1164" s="13">
        <f>F1163+F1162</f>
        <v>176160.1</v>
      </c>
      <c r="G1164" s="13">
        <f>G1163+G1162</f>
        <v>704640.4</v>
      </c>
    </row>
    <row r="1165" spans="1:12">
      <c r="B1165" s="7"/>
      <c r="C1165" s="11"/>
      <c r="D1165" s="11"/>
      <c r="F1165" s="13"/>
      <c r="G1165" s="13"/>
    </row>
    <row r="1166" spans="1:12">
      <c r="A1166" s="7" t="s">
        <v>128</v>
      </c>
      <c r="L1166" s="13"/>
    </row>
    <row r="1168" spans="1:12">
      <c r="B1168" s="7" t="s">
        <v>18</v>
      </c>
      <c r="C1168" s="11">
        <v>0</v>
      </c>
      <c r="D1168" s="11">
        <v>0</v>
      </c>
      <c r="E1168" s="12">
        <v>19202</v>
      </c>
      <c r="F1168" s="13">
        <f>G1168/4</f>
        <v>0</v>
      </c>
      <c r="G1168" s="13">
        <f>D1168*E1168</f>
        <v>0</v>
      </c>
    </row>
    <row r="1169" spans="1:12">
      <c r="B1169" s="7" t="s">
        <v>20</v>
      </c>
      <c r="C1169" s="11">
        <v>1.84</v>
      </c>
      <c r="D1169" s="11">
        <v>3.68</v>
      </c>
      <c r="E1169" s="12">
        <v>19202</v>
      </c>
      <c r="F1169" s="13">
        <f>G1169/4</f>
        <v>17665.84</v>
      </c>
      <c r="G1169" s="13">
        <f>D1169*E1169</f>
        <v>70663.360000000001</v>
      </c>
    </row>
    <row r="1170" spans="1:12">
      <c r="B1170" s="7" t="s">
        <v>22</v>
      </c>
      <c r="C1170" s="11">
        <v>2.68</v>
      </c>
      <c r="D1170" s="11">
        <v>5.36</v>
      </c>
      <c r="E1170" s="12">
        <v>11274</v>
      </c>
      <c r="F1170" s="13">
        <f>G1170/4</f>
        <v>15107.160000000002</v>
      </c>
      <c r="G1170" s="13">
        <f>D1170*E1170</f>
        <v>60428.640000000007</v>
      </c>
    </row>
    <row r="1171" spans="1:12">
      <c r="B1171" s="7" t="s">
        <v>23</v>
      </c>
      <c r="C1171" s="11">
        <v>21.87</v>
      </c>
      <c r="D1171" s="11">
        <v>45.29</v>
      </c>
      <c r="E1171" s="12">
        <v>11274</v>
      </c>
      <c r="F1171" s="13">
        <f>G1171/4</f>
        <v>127649.86499999999</v>
      </c>
      <c r="G1171" s="13">
        <f>D1171*E1171</f>
        <v>510599.45999999996</v>
      </c>
    </row>
    <row r="1172" spans="1:12">
      <c r="B1172" s="7" t="s">
        <v>24</v>
      </c>
      <c r="C1172" s="11">
        <f>C1171+C1170+C1169+C1168</f>
        <v>26.39</v>
      </c>
      <c r="D1172" s="11">
        <f>D1171+D1170+D1169+D1168</f>
        <v>54.33</v>
      </c>
      <c r="E1172" s="14"/>
      <c r="F1172" s="13">
        <f>F1171+F1170+F1169+F1168</f>
        <v>160422.86499999999</v>
      </c>
      <c r="G1172" s="13">
        <f>G1171+G1170+G1169+G1168</f>
        <v>641691.46</v>
      </c>
    </row>
    <row r="1173" spans="1:12">
      <c r="E1173" s="24"/>
    </row>
    <row r="1174" spans="1:12">
      <c r="B1174" s="7" t="s">
        <v>26</v>
      </c>
      <c r="C1174" s="11">
        <f>C1169+C1168</f>
        <v>1.84</v>
      </c>
      <c r="D1174" s="11">
        <f>D1169+D1168</f>
        <v>3.68</v>
      </c>
      <c r="E1174" s="12">
        <v>19202</v>
      </c>
      <c r="F1174" s="13">
        <f>F1169+F1168</f>
        <v>17665.84</v>
      </c>
      <c r="G1174" s="13">
        <f>G1169+G1168</f>
        <v>70663.360000000001</v>
      </c>
    </row>
    <row r="1175" spans="1:12">
      <c r="B1175" s="7" t="s">
        <v>27</v>
      </c>
      <c r="C1175" s="11">
        <f>C1171+C1170</f>
        <v>24.55</v>
      </c>
      <c r="D1175" s="11">
        <f>D1171+D1170</f>
        <v>50.65</v>
      </c>
      <c r="E1175" s="12">
        <v>11274</v>
      </c>
      <c r="F1175" s="13">
        <f>F1171+F1170</f>
        <v>142757.02499999999</v>
      </c>
      <c r="G1175" s="13">
        <f>G1171+G1170</f>
        <v>571028.1</v>
      </c>
    </row>
    <row r="1176" spans="1:12">
      <c r="B1176" s="7" t="s">
        <v>24</v>
      </c>
      <c r="C1176" s="11">
        <f>C1175+C1174</f>
        <v>26.39</v>
      </c>
      <c r="D1176" s="11">
        <f>D1175+D1174</f>
        <v>54.33</v>
      </c>
      <c r="E1176" s="14"/>
      <c r="F1176" s="13">
        <f>F1175+F1174</f>
        <v>160422.86499999999</v>
      </c>
      <c r="G1176" s="13">
        <f>G1175+G1174</f>
        <v>641691.46</v>
      </c>
    </row>
    <row r="1179" spans="1:12">
      <c r="L1179" s="13"/>
    </row>
    <row r="1180" spans="1:12">
      <c r="A1180" s="7" t="s">
        <v>124</v>
      </c>
      <c r="L1180" s="13"/>
    </row>
    <row r="1181" spans="1:12">
      <c r="L1181" s="13"/>
    </row>
    <row r="1182" spans="1:12">
      <c r="B1182" s="7" t="s">
        <v>18</v>
      </c>
      <c r="C1182" s="11">
        <v>2.09</v>
      </c>
      <c r="D1182" s="11">
        <v>8.36</v>
      </c>
      <c r="E1182" s="12">
        <v>19202</v>
      </c>
      <c r="F1182" s="13">
        <f>G1182/4</f>
        <v>40132.18</v>
      </c>
      <c r="G1182" s="13">
        <f>D1182*E1182</f>
        <v>160528.72</v>
      </c>
    </row>
    <row r="1183" spans="1:12">
      <c r="B1183" s="7" t="s">
        <v>20</v>
      </c>
      <c r="C1183" s="11">
        <v>7.47</v>
      </c>
      <c r="D1183" s="11">
        <v>17.03</v>
      </c>
      <c r="E1183" s="12">
        <v>19202</v>
      </c>
      <c r="F1183" s="13">
        <f>G1183/4</f>
        <v>81752.514999999999</v>
      </c>
      <c r="G1183" s="13">
        <f>D1183*E1183</f>
        <v>327010.06</v>
      </c>
    </row>
    <row r="1184" spans="1:12">
      <c r="B1184" s="7" t="s">
        <v>22</v>
      </c>
      <c r="C1184" s="11">
        <v>5.1100000000000003</v>
      </c>
      <c r="D1184" s="11">
        <v>10.220000000000001</v>
      </c>
      <c r="E1184" s="12">
        <v>11274</v>
      </c>
      <c r="F1184" s="13">
        <f>G1184/4</f>
        <v>28805.070000000003</v>
      </c>
      <c r="G1184" s="13">
        <f>D1184*E1184</f>
        <v>115220.28000000001</v>
      </c>
    </row>
    <row r="1185" spans="1:12">
      <c r="B1185" s="7" t="s">
        <v>23</v>
      </c>
      <c r="C1185" s="11">
        <v>50.7</v>
      </c>
      <c r="D1185" s="11">
        <v>101.28</v>
      </c>
      <c r="E1185" s="12">
        <v>11274</v>
      </c>
      <c r="F1185" s="13">
        <f>G1185/4</f>
        <v>285457.68</v>
      </c>
      <c r="G1185" s="13">
        <f>D1185*E1185</f>
        <v>1141830.72</v>
      </c>
    </row>
    <row r="1186" spans="1:12">
      <c r="B1186" s="7" t="s">
        <v>24</v>
      </c>
      <c r="C1186" s="11">
        <f>C1185+C1184+C1183+C1182</f>
        <v>65.37</v>
      </c>
      <c r="D1186" s="11">
        <f>D1185+D1184+D1183+D1182</f>
        <v>136.88999999999999</v>
      </c>
      <c r="E1186" s="14"/>
      <c r="F1186" s="13">
        <f>F1185+F1184+F1183+F1182</f>
        <v>436147.44500000001</v>
      </c>
      <c r="G1186" s="13">
        <f>G1185+G1184+G1183+G1182</f>
        <v>1744589.78</v>
      </c>
    </row>
    <row r="1187" spans="1:12">
      <c r="E1187" s="24"/>
    </row>
    <row r="1188" spans="1:12">
      <c r="B1188" s="7" t="s">
        <v>26</v>
      </c>
      <c r="C1188" s="11">
        <f>C1183+C1182</f>
        <v>9.5599999999999987</v>
      </c>
      <c r="D1188" s="11">
        <f>D1183+D1182</f>
        <v>25.39</v>
      </c>
      <c r="E1188" s="12">
        <v>19202</v>
      </c>
      <c r="F1188" s="13">
        <f>F1183+F1182</f>
        <v>121884.69500000001</v>
      </c>
      <c r="G1188" s="13">
        <f>G1183+G1182</f>
        <v>487538.78</v>
      </c>
    </row>
    <row r="1189" spans="1:12">
      <c r="B1189" s="7" t="s">
        <v>27</v>
      </c>
      <c r="C1189" s="11">
        <f>C1185+C1184</f>
        <v>55.81</v>
      </c>
      <c r="D1189" s="11">
        <f>D1185+D1184</f>
        <v>111.5</v>
      </c>
      <c r="E1189" s="12">
        <v>11274</v>
      </c>
      <c r="F1189" s="13">
        <f>F1185+F1184</f>
        <v>314262.75</v>
      </c>
      <c r="G1189" s="13">
        <f>G1185+G1184</f>
        <v>1257051</v>
      </c>
    </row>
    <row r="1190" spans="1:12">
      <c r="B1190" s="7" t="s">
        <v>24</v>
      </c>
      <c r="C1190" s="11">
        <f>C1189+C1188</f>
        <v>65.37</v>
      </c>
      <c r="D1190" s="11">
        <f>D1189+D1188</f>
        <v>136.88999999999999</v>
      </c>
      <c r="E1190" s="14"/>
      <c r="F1190" s="13">
        <f>F1189+F1188</f>
        <v>436147.44500000001</v>
      </c>
      <c r="G1190" s="13">
        <f>G1189+G1188</f>
        <v>1744589.78</v>
      </c>
    </row>
    <row r="1192" spans="1:12">
      <c r="L1192" s="13"/>
    </row>
    <row r="1193" spans="1:12">
      <c r="A1193" s="7" t="s">
        <v>141</v>
      </c>
    </row>
    <row r="1195" spans="1:12">
      <c r="B1195" s="7" t="s">
        <v>18</v>
      </c>
      <c r="C1195" s="11">
        <f t="shared" ref="C1195:D1198" si="7">SUM(C1069,C1081,C1093,C1106,C1118,C1130,C1144,C1156,C1168,C1182)</f>
        <v>42.850000000000009</v>
      </c>
      <c r="D1195" s="11">
        <f t="shared" si="7"/>
        <v>177.70999999999998</v>
      </c>
      <c r="E1195" s="12">
        <v>19202</v>
      </c>
      <c r="F1195" s="13">
        <f>G1195/4</f>
        <v>853096.85499999986</v>
      </c>
      <c r="G1195" s="13">
        <f>D1195*E1195</f>
        <v>3412387.4199999995</v>
      </c>
    </row>
    <row r="1196" spans="1:12">
      <c r="B1196" s="7" t="s">
        <v>20</v>
      </c>
      <c r="C1196" s="11">
        <f t="shared" si="7"/>
        <v>95.4</v>
      </c>
      <c r="D1196" s="11">
        <f t="shared" si="7"/>
        <v>308.19999999999993</v>
      </c>
      <c r="E1196" s="12">
        <v>19202</v>
      </c>
      <c r="F1196" s="13">
        <f>G1196/4</f>
        <v>1479514.0999999996</v>
      </c>
      <c r="G1196" s="13">
        <f>D1196*E1196</f>
        <v>5918056.3999999985</v>
      </c>
    </row>
    <row r="1197" spans="1:12">
      <c r="B1197" s="7" t="s">
        <v>22</v>
      </c>
      <c r="C1197" s="11">
        <f t="shared" si="7"/>
        <v>63.62</v>
      </c>
      <c r="D1197" s="11">
        <f t="shared" si="7"/>
        <v>151.29000000000002</v>
      </c>
      <c r="E1197" s="12">
        <v>11274</v>
      </c>
      <c r="F1197" s="13">
        <f>G1197/4</f>
        <v>426410.86500000005</v>
      </c>
      <c r="G1197" s="13">
        <f>D1197*E1197</f>
        <v>1705643.4600000002</v>
      </c>
    </row>
    <row r="1198" spans="1:12">
      <c r="B1198" s="7" t="s">
        <v>23</v>
      </c>
      <c r="C1198" s="11">
        <f t="shared" si="7"/>
        <v>503.47999999999996</v>
      </c>
      <c r="D1198" s="11">
        <f t="shared" si="7"/>
        <v>1034.56</v>
      </c>
      <c r="E1198" s="12">
        <v>11274</v>
      </c>
      <c r="F1198" s="13">
        <f>G1198/4</f>
        <v>2915907.36</v>
      </c>
      <c r="G1198" s="13">
        <f>D1198*E1198</f>
        <v>11663629.439999999</v>
      </c>
    </row>
    <row r="1199" spans="1:12">
      <c r="B1199" s="7" t="s">
        <v>24</v>
      </c>
      <c r="C1199" s="11">
        <f>SUM(C1195:C1198)</f>
        <v>705.34999999999991</v>
      </c>
      <c r="D1199" s="11">
        <f>SUM(D1195:D1198)</f>
        <v>1671.7599999999998</v>
      </c>
      <c r="E1199" s="14"/>
      <c r="F1199" s="13">
        <f>F1198+F1197+F1196+F1195</f>
        <v>5674929.1799999988</v>
      </c>
      <c r="G1199" s="13">
        <f>G1198+G1197+G1196+G1195</f>
        <v>22699716.719999995</v>
      </c>
    </row>
    <row r="1200" spans="1:12">
      <c r="E1200" s="24"/>
      <c r="H1200" s="13"/>
      <c r="I1200" s="13"/>
      <c r="J1200" s="13"/>
    </row>
    <row r="1201" spans="1:7">
      <c r="B1201" s="7" t="s">
        <v>26</v>
      </c>
      <c r="C1201" s="11">
        <f>SUM(C1195:C1196)</f>
        <v>138.25</v>
      </c>
      <c r="D1201" s="11">
        <f>SUM(D1195:D1196)</f>
        <v>485.90999999999991</v>
      </c>
      <c r="E1201" s="12">
        <v>19202</v>
      </c>
      <c r="F1201" s="13">
        <f>F1196+F1195</f>
        <v>2332610.9549999996</v>
      </c>
      <c r="G1201" s="13">
        <f>G1196+G1195</f>
        <v>9330443.8199999984</v>
      </c>
    </row>
    <row r="1202" spans="1:7">
      <c r="B1202" s="7" t="s">
        <v>27</v>
      </c>
      <c r="C1202" s="11">
        <f>SUM(C1197:C1198)</f>
        <v>567.09999999999991</v>
      </c>
      <c r="D1202" s="11">
        <f>SUM(D1197:D1198)</f>
        <v>1185.8499999999999</v>
      </c>
      <c r="E1202" s="12">
        <v>11274</v>
      </c>
      <c r="F1202" s="13">
        <f>F1198+F1197</f>
        <v>3342318.2250000001</v>
      </c>
      <c r="G1202" s="13">
        <f>G1198+G1197</f>
        <v>13369272.9</v>
      </c>
    </row>
    <row r="1203" spans="1:7">
      <c r="B1203" s="7" t="s">
        <v>24</v>
      </c>
      <c r="C1203" s="11">
        <f>SUM(C1201:C1202)</f>
        <v>705.34999999999991</v>
      </c>
      <c r="D1203" s="11">
        <f>SUM(D1201:D1202)</f>
        <v>1671.7599999999998</v>
      </c>
      <c r="E1203" s="14"/>
      <c r="F1203" s="13">
        <f>F1202+F1201</f>
        <v>5674929.1799999997</v>
      </c>
      <c r="G1203" s="13">
        <f>G1202+G1201</f>
        <v>22699716.719999999</v>
      </c>
    </row>
    <row r="1204" spans="1:7">
      <c r="B1204" s="7"/>
      <c r="C1204" s="11"/>
      <c r="D1204" s="11"/>
      <c r="E1204" s="14"/>
      <c r="F1204" s="13"/>
      <c r="G1204" s="13"/>
    </row>
    <row r="1205" spans="1:7">
      <c r="B1205" s="7"/>
      <c r="C1205" s="11"/>
      <c r="D1205" s="11"/>
      <c r="E1205" s="14"/>
      <c r="F1205" s="13"/>
      <c r="G1205" s="13"/>
    </row>
    <row r="1206" spans="1:7">
      <c r="B1206" s="7"/>
      <c r="C1206" s="11"/>
      <c r="D1206" s="11"/>
      <c r="E1206" s="14"/>
      <c r="F1206" s="13"/>
      <c r="G1206" s="13"/>
    </row>
    <row r="1207" spans="1:7">
      <c r="B1207" s="7"/>
      <c r="C1207" s="11"/>
      <c r="D1207" s="11"/>
      <c r="E1207" s="14"/>
      <c r="F1207" s="13"/>
      <c r="G1207" s="13"/>
    </row>
    <row r="1208" spans="1:7">
      <c r="A1208" s="7" t="s">
        <v>140</v>
      </c>
    </row>
    <row r="1210" spans="1:7">
      <c r="B1210" s="7" t="s">
        <v>18</v>
      </c>
      <c r="C1210" s="11">
        <f t="shared" ref="C1210:D1213" si="8">SUM(C182,C365,C440,C551,C730,C768,C832,C1054,C1195)</f>
        <v>684.1400000000001</v>
      </c>
      <c r="D1210" s="11">
        <f t="shared" si="8"/>
        <v>2581.62</v>
      </c>
      <c r="E1210" s="12">
        <v>19202</v>
      </c>
      <c r="F1210" s="13">
        <f>G1210/4</f>
        <v>12393066.809999999</v>
      </c>
      <c r="G1210" s="13">
        <f>D1210*E1210</f>
        <v>49572267.239999995</v>
      </c>
    </row>
    <row r="1211" spans="1:7">
      <c r="B1211" s="7" t="s">
        <v>20</v>
      </c>
      <c r="C1211" s="11">
        <f t="shared" si="8"/>
        <v>1300.5500000000002</v>
      </c>
      <c r="D1211" s="11">
        <f t="shared" si="8"/>
        <v>3784.1400000000003</v>
      </c>
      <c r="E1211" s="12">
        <v>19202</v>
      </c>
      <c r="F1211" s="13">
        <f>G1211/4</f>
        <v>18165764.07</v>
      </c>
      <c r="G1211" s="13">
        <f>D1211*E1211</f>
        <v>72663056.280000001</v>
      </c>
    </row>
    <row r="1212" spans="1:7">
      <c r="B1212" s="7" t="s">
        <v>22</v>
      </c>
      <c r="C1212" s="11">
        <f t="shared" si="8"/>
        <v>1169.3499999999999</v>
      </c>
      <c r="D1212" s="11">
        <f t="shared" si="8"/>
        <v>2536.6299999999997</v>
      </c>
      <c r="E1212" s="12">
        <v>11274</v>
      </c>
      <c r="F1212" s="13">
        <f>G1212/4</f>
        <v>7149491.6549999993</v>
      </c>
      <c r="G1212" s="13">
        <f>D1212*E1212</f>
        <v>28597966.619999997</v>
      </c>
    </row>
    <row r="1213" spans="1:7">
      <c r="B1213" s="7" t="s">
        <v>23</v>
      </c>
      <c r="C1213" s="11">
        <f t="shared" si="8"/>
        <v>8635.3599999999988</v>
      </c>
      <c r="D1213" s="11">
        <f t="shared" si="8"/>
        <v>17302.21</v>
      </c>
      <c r="E1213" s="12">
        <v>11274</v>
      </c>
      <c r="F1213" s="13">
        <f>G1213/4</f>
        <v>48766278.884999998</v>
      </c>
      <c r="G1213" s="13">
        <f>D1213*E1213</f>
        <v>195065115.53999999</v>
      </c>
    </row>
    <row r="1214" spans="1:7">
      <c r="B1214" s="7" t="s">
        <v>24</v>
      </c>
      <c r="C1214" s="11">
        <f>SUM(C1210:C1213)</f>
        <v>11789.399999999998</v>
      </c>
      <c r="D1214" s="11">
        <f>SUM(D1210:D1213)</f>
        <v>26204.6</v>
      </c>
      <c r="E1214" s="14"/>
      <c r="F1214" s="13">
        <f>F1213+F1212+F1211+F1210</f>
        <v>86474601.420000002</v>
      </c>
      <c r="G1214" s="13">
        <f>G1213+G1212+G1211+G1210</f>
        <v>345898405.68000001</v>
      </c>
    </row>
    <row r="1215" spans="1:7">
      <c r="E1215" s="24"/>
    </row>
    <row r="1216" spans="1:7">
      <c r="B1216" s="7" t="s">
        <v>26</v>
      </c>
      <c r="C1216" s="11">
        <f>SUM(C1210:C1211)</f>
        <v>1984.6900000000003</v>
      </c>
      <c r="D1216" s="11">
        <f>SUM(D1210:D1211)</f>
        <v>6365.76</v>
      </c>
      <c r="E1216" s="12">
        <v>19202</v>
      </c>
      <c r="F1216" s="13">
        <f>F1211+F1210</f>
        <v>30558830.879999999</v>
      </c>
      <c r="G1216" s="13">
        <f>G1211+G1210</f>
        <v>122235323.52</v>
      </c>
    </row>
    <row r="1217" spans="1:7">
      <c r="B1217" s="7" t="s">
        <v>27</v>
      </c>
      <c r="C1217" s="11">
        <f>SUM(C1212:C1213)</f>
        <v>9804.7099999999991</v>
      </c>
      <c r="D1217" s="11">
        <f>SUM(D1212:D1213)</f>
        <v>19838.84</v>
      </c>
      <c r="E1217" s="12">
        <v>11274</v>
      </c>
      <c r="F1217" s="13">
        <f>F1213+F1212</f>
        <v>55915770.539999999</v>
      </c>
      <c r="G1217" s="13">
        <f>G1213+G1212</f>
        <v>223663082.16</v>
      </c>
    </row>
    <row r="1218" spans="1:7">
      <c r="B1218" s="7" t="s">
        <v>24</v>
      </c>
      <c r="C1218" s="11">
        <f>SUM(C1216:C1217)</f>
        <v>11789.4</v>
      </c>
      <c r="D1218" s="11">
        <f>SUM(D1216:D1217)</f>
        <v>26204.6</v>
      </c>
      <c r="E1218" s="14"/>
      <c r="F1218" s="13">
        <f>F1217+F1216</f>
        <v>86474601.420000002</v>
      </c>
      <c r="G1218" s="13">
        <f>G1217+G1216</f>
        <v>345898405.68000001</v>
      </c>
    </row>
    <row r="1219" spans="1:7">
      <c r="A1219" s="18"/>
      <c r="B1219" s="18"/>
      <c r="C1219" s="18"/>
      <c r="D1219" s="18"/>
      <c r="E1219" s="18"/>
      <c r="F1219" s="18"/>
      <c r="G1219" s="18"/>
    </row>
    <row r="1221" spans="1:7">
      <c r="A1221" s="4" t="s">
        <v>129</v>
      </c>
      <c r="F1221" s="25">
        <v>250000</v>
      </c>
      <c r="G1221" s="25">
        <v>1000000</v>
      </c>
    </row>
    <row r="1222" spans="1:7">
      <c r="A1222" s="18"/>
      <c r="B1222" s="18"/>
      <c r="C1222" s="18"/>
      <c r="D1222" s="18"/>
      <c r="E1222" s="19"/>
      <c r="F1222" s="18"/>
      <c r="G1222" s="18"/>
    </row>
    <row r="1223" spans="1:7">
      <c r="A1223" s="17"/>
      <c r="B1223" s="17"/>
      <c r="C1223" s="17"/>
      <c r="D1223" s="17"/>
      <c r="E1223" s="29"/>
      <c r="F1223" s="17"/>
      <c r="G1223" s="17"/>
    </row>
    <row r="1224" spans="1:7">
      <c r="A1224" t="s">
        <v>145</v>
      </c>
      <c r="B1224" s="17"/>
      <c r="C1224" s="17"/>
      <c r="D1224" s="17"/>
      <c r="E1224" s="29"/>
      <c r="F1224" s="17"/>
      <c r="G1224" s="33">
        <v>758051.04</v>
      </c>
    </row>
    <row r="1225" spans="1:7">
      <c r="A1225" s="17"/>
      <c r="B1225" s="17"/>
      <c r="C1225" s="17"/>
      <c r="D1225" s="17"/>
      <c r="E1225" s="29"/>
      <c r="F1225" s="17"/>
      <c r="G1225" s="17"/>
    </row>
    <row r="1226" spans="1:7">
      <c r="A1226" s="17"/>
      <c r="B1226" s="17"/>
      <c r="C1226" s="17"/>
      <c r="D1226" s="17"/>
      <c r="E1226" s="29"/>
      <c r="F1226" s="17"/>
      <c r="G1226" s="17"/>
    </row>
    <row r="1227" spans="1:7">
      <c r="B1227" s="27" t="s">
        <v>133</v>
      </c>
      <c r="E1227" s="9"/>
      <c r="G1227" s="28">
        <f>+G1218+G1221+G1224</f>
        <v>347656456.72000003</v>
      </c>
    </row>
    <row r="1228" spans="1:7">
      <c r="A1228" s="17"/>
      <c r="B1228" s="17"/>
      <c r="C1228" s="17"/>
      <c r="D1228" s="17"/>
      <c r="E1228" s="29"/>
      <c r="F1228" s="17"/>
      <c r="G1228" s="17"/>
    </row>
    <row r="1229" spans="1:7">
      <c r="A1229" s="34" t="s">
        <v>134</v>
      </c>
      <c r="B1229" s="35"/>
      <c r="C1229" s="35"/>
      <c r="D1229" s="11" t="s">
        <v>0</v>
      </c>
      <c r="E1229" s="12" t="s">
        <v>0</v>
      </c>
      <c r="F1229" s="21" t="s">
        <v>0</v>
      </c>
      <c r="G1229" s="13" t="s">
        <v>0</v>
      </c>
    </row>
    <row r="1230" spans="1:7">
      <c r="A1230" s="36" t="s">
        <v>135</v>
      </c>
      <c r="B1230" s="36"/>
      <c r="C1230" s="36"/>
      <c r="E1230" s="9"/>
    </row>
    <row r="1231" spans="1:7">
      <c r="B1231" s="4" t="s">
        <v>83</v>
      </c>
      <c r="E1231" s="9"/>
      <c r="F1231" s="13">
        <f>G1231/4</f>
        <v>152416.5</v>
      </c>
      <c r="G1231" s="25">
        <v>609666</v>
      </c>
    </row>
    <row r="1232" spans="1:7">
      <c r="B1232" s="4" t="s">
        <v>85</v>
      </c>
      <c r="E1232" s="9"/>
      <c r="F1232" s="13">
        <f>G1232/4</f>
        <v>50257.5</v>
      </c>
      <c r="G1232" s="25">
        <v>201030</v>
      </c>
    </row>
    <row r="1233" spans="1:7">
      <c r="B1233" s="4" t="s">
        <v>82</v>
      </c>
      <c r="E1233" s="9"/>
      <c r="F1233" s="13">
        <f>G1233/4</f>
        <v>28690.5</v>
      </c>
      <c r="G1233" s="25">
        <v>114762</v>
      </c>
    </row>
    <row r="1234" spans="1:7">
      <c r="B1234" s="4" t="s">
        <v>136</v>
      </c>
      <c r="E1234" s="9"/>
      <c r="F1234" s="13">
        <f>G1234/4</f>
        <v>6135.5</v>
      </c>
      <c r="G1234" s="25">
        <v>24542</v>
      </c>
    </row>
    <row r="1235" spans="1:7">
      <c r="B1235" s="4" t="s">
        <v>137</v>
      </c>
      <c r="E1235" s="9"/>
      <c r="G1235" s="25">
        <f>SUM(G1231:G1234)</f>
        <v>950000</v>
      </c>
    </row>
    <row r="1236" spans="1:7">
      <c r="E1236" s="9"/>
    </row>
    <row r="1237" spans="1:7">
      <c r="A1237" s="37"/>
      <c r="B1237" s="37"/>
      <c r="C1237" s="37"/>
      <c r="D1237" s="37"/>
      <c r="E1237" s="37"/>
      <c r="F1237" s="37"/>
      <c r="G1237" s="37"/>
    </row>
    <row r="1238" spans="1:7">
      <c r="A1238" s="31"/>
      <c r="B1238" s="31"/>
      <c r="C1238" s="31"/>
      <c r="D1238" s="31"/>
      <c r="E1238" s="31"/>
      <c r="F1238" s="31"/>
      <c r="G1238" s="31"/>
    </row>
    <row r="1239" spans="1:7">
      <c r="A1239" s="37"/>
      <c r="B1239" s="37"/>
      <c r="C1239" s="37"/>
      <c r="D1239" s="37"/>
      <c r="E1239" s="37"/>
      <c r="F1239" s="37"/>
      <c r="G1239" s="37"/>
    </row>
    <row r="1240" spans="1:7">
      <c r="A1240" s="30"/>
      <c r="B1240" s="32"/>
      <c r="C1240" s="30"/>
      <c r="D1240" s="30"/>
      <c r="E1240" s="30"/>
      <c r="F1240" s="30"/>
      <c r="G1240" s="26"/>
    </row>
    <row r="1241" spans="1:7">
      <c r="A1241" s="7"/>
      <c r="B1241" s="20"/>
      <c r="C1241" s="20"/>
      <c r="D1241" s="20"/>
      <c r="E1241" s="20"/>
      <c r="F1241" s="20"/>
    </row>
    <row r="1242" spans="1:7">
      <c r="B1242" s="20"/>
      <c r="C1242" s="20"/>
      <c r="D1242" s="20"/>
      <c r="E1242" s="20"/>
      <c r="F1242" s="20"/>
    </row>
    <row r="1248" spans="1:7">
      <c r="D1248" s="8" t="s">
        <v>0</v>
      </c>
    </row>
  </sheetData>
  <mergeCells count="4">
    <mergeCell ref="A1229:C1229"/>
    <mergeCell ref="A1230:C1230"/>
    <mergeCell ref="A1237:G1237"/>
    <mergeCell ref="A1239:G1239"/>
  </mergeCells>
  <phoneticPr fontId="0" type="noConversion"/>
  <pageMargins left="0.25" right="0.24" top="1.19" bottom="0.55000000000000004" header="0.25" footer="0.5"/>
  <pageSetup scale="89" orientation="portrait" r:id="rId1"/>
  <headerFooter alignWithMargins="0">
    <oddHeader xml:space="preserve">&amp;C&amp;11VDOT
LOCAL ASSISTANCE DIVISION
URBAN MUNICIPAL MILEAGE AND PAYMENTS BASED ON
STATE FUNCTIONAL CLASSIFICATION
FY 14-15 </oddHeader>
    <oddFooter>&amp;CPage &amp;P of &amp;N</oddFooter>
  </headerFooter>
  <rowBreaks count="33" manualBreakCount="33">
    <brk id="54" max="6" man="1"/>
    <brk id="92" max="6" man="1"/>
    <brk id="129" max="6" man="1"/>
    <brk id="165" max="6" man="1"/>
    <brk id="190" max="16383" man="1"/>
    <brk id="229" max="6" man="1"/>
    <brk id="265" max="6" man="1"/>
    <brk id="301" max="6" man="1"/>
    <brk id="338" max="6" man="1"/>
    <brk id="373" max="16383" man="1"/>
    <brk id="413" max="6" man="1"/>
    <brk id="448" max="6" man="1"/>
    <brk id="488" max="6" man="1"/>
    <brk id="523" max="6" man="1"/>
    <brk id="559" max="16383" man="1"/>
    <brk id="601" max="6" man="1"/>
    <brk id="637" max="6" man="1"/>
    <brk id="674" max="6" man="1"/>
    <brk id="712" max="6" man="1"/>
    <brk id="738" max="16383" man="1"/>
    <brk id="776" max="16383" man="1"/>
    <brk id="817" max="6" man="1"/>
    <brk id="841" max="6" man="1"/>
    <brk id="880" max="6" man="1"/>
    <brk id="917" max="6" man="1"/>
    <brk id="953" max="6" man="1"/>
    <brk id="989" max="6" man="1"/>
    <brk id="1026" max="6" man="1"/>
    <brk id="1063" max="6" man="1"/>
    <brk id="1102" max="6" man="1"/>
    <brk id="1138" max="6" man="1"/>
    <brk id="1177" max="6" man="1"/>
    <brk id="12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Payments14</vt:lpstr>
      <vt:lpstr>\d</vt:lpstr>
      <vt:lpstr>Payments14!Print_Area</vt:lpstr>
      <vt:lpstr>Payments14!Print_Area_MI</vt:lpstr>
      <vt:lpstr>Payments14!Print_Titles</vt:lpstr>
      <vt:lpstr>Payments14!Print_Titles_MI</vt:lpstr>
      <vt:lpstr>SWT</vt:lpstr>
    </vt:vector>
  </TitlesOfParts>
  <Company>VDOT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VDOT Employee</dc:creator>
  <cp:lastModifiedBy>Mathis, Carol A. (VDOT)</cp:lastModifiedBy>
  <cp:lastPrinted>2014-05-09T13:42:40Z</cp:lastPrinted>
  <dcterms:created xsi:type="dcterms:W3CDTF">1999-08-26T14:20:57Z</dcterms:created>
  <dcterms:modified xsi:type="dcterms:W3CDTF">2014-06-02T15:43:19Z</dcterms:modified>
</cp:coreProperties>
</file>