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6465" activeTab="1"/>
  </bookViews>
  <sheets>
    <sheet name="Sheet1" sheetId="1" r:id="rId1"/>
    <sheet name="Payments 16" sheetId="2" r:id="rId2"/>
  </sheets>
  <definedNames>
    <definedName name="\d">'Payments 16'!$R$5:$R$14</definedName>
    <definedName name="_Regression_Int" localSheetId="1" hidden="1">1</definedName>
    <definedName name="_xlnm.Print_Area" localSheetId="1">'Payments 16'!$A$1:$G$1228</definedName>
    <definedName name="Print_Area_MI" localSheetId="1">'Payments 16'!$A$5:$G$1231</definedName>
    <definedName name="_xlnm.Print_Titles" localSheetId="1">'Payments 16'!$1:$3</definedName>
    <definedName name="Print_Titles_MI" localSheetId="1">'Payments 16'!$1:$3</definedName>
    <definedName name="SWT">'Payments 16'!$A$1196</definedName>
  </definedNames>
  <calcPr fullCalcOnLoad="1"/>
</workbook>
</file>

<file path=xl/sharedStrings.xml><?xml version="1.0" encoding="utf-8"?>
<sst xmlns="http://schemas.openxmlformats.org/spreadsheetml/2006/main" count="1005" uniqueCount="145">
  <si>
    <t xml:space="preserve"> </t>
  </si>
  <si>
    <t xml:space="preserve">   DISTRICT</t>
  </si>
  <si>
    <t>CENTERLINE</t>
  </si>
  <si>
    <t xml:space="preserve">  LANE</t>
  </si>
  <si>
    <t>RATE PER</t>
  </si>
  <si>
    <t xml:space="preserve">  QUARTERLY </t>
  </si>
  <si>
    <t xml:space="preserve">     ANNUAL</t>
  </si>
  <si>
    <t xml:space="preserve">           Municipality</t>
  </si>
  <si>
    <t>MILEAGE</t>
  </si>
  <si>
    <t xml:space="preserve"> MILEAGE</t>
  </si>
  <si>
    <t xml:space="preserve">  L/M</t>
  </si>
  <si>
    <t xml:space="preserve">   PAYMENT</t>
  </si>
  <si>
    <t xml:space="preserve">     PAYMENT</t>
  </si>
  <si>
    <t>{down}$9095</t>
  </si>
  <si>
    <t>{down}$5340</t>
  </si>
  <si>
    <t xml:space="preserve">      BRISTOL DISTRICT</t>
  </si>
  <si>
    <t>{down}</t>
  </si>
  <si>
    <t>Abingdon</t>
  </si>
  <si>
    <t>Principal Arterials</t>
  </si>
  <si>
    <t>{down}$5340~</t>
  </si>
  <si>
    <t>Minor Arterials</t>
  </si>
  <si>
    <t>{calc}</t>
  </si>
  <si>
    <t>Collectors</t>
  </si>
  <si>
    <t>Locals</t>
  </si>
  <si>
    <t xml:space="preserve">  Totals:</t>
  </si>
  <si>
    <t>{down}~</t>
  </si>
  <si>
    <t>Comb PA/MA</t>
  </si>
  <si>
    <t>Comb COL/LOC</t>
  </si>
  <si>
    <t>Big Stone Gap</t>
  </si>
  <si>
    <t>\v</t>
  </si>
  <si>
    <t>@sum({up}.{up}{up}{up})~</t>
  </si>
  <si>
    <t xml:space="preserve">{down}{down}{down}{down}@sum({up}.{up})~              </t>
  </si>
  <si>
    <t>{escape}~</t>
  </si>
  <si>
    <t>Bluefield</t>
  </si>
  <si>
    <t>Bristol</t>
  </si>
  <si>
    <t>Lebanon</t>
  </si>
  <si>
    <t>Marion</t>
  </si>
  <si>
    <t>Norton</t>
  </si>
  <si>
    <t>Richlands</t>
  </si>
  <si>
    <t>Saltville</t>
  </si>
  <si>
    <t>Tazewell</t>
  </si>
  <si>
    <t>Wise</t>
  </si>
  <si>
    <t>Wytheville</t>
  </si>
  <si>
    <t>BRISTOL DISTRICT TOTALS</t>
  </si>
  <si>
    <t xml:space="preserve">      SALEM DISTRICT</t>
  </si>
  <si>
    <t>Bedford</t>
  </si>
  <si>
    <t>Blacksburg</t>
  </si>
  <si>
    <t>Christiansburg</t>
  </si>
  <si>
    <t>Galax</t>
  </si>
  <si>
    <t>Martinsville</t>
  </si>
  <si>
    <t>Narrows</t>
  </si>
  <si>
    <t>Pearisburg</t>
  </si>
  <si>
    <t>Pulaski</t>
  </si>
  <si>
    <t>Radford</t>
  </si>
  <si>
    <t>Roanoke</t>
  </si>
  <si>
    <t>Rocky Mount</t>
  </si>
  <si>
    <t>Salem</t>
  </si>
  <si>
    <t>Vinton</t>
  </si>
  <si>
    <t>SALEM DISTRICT TOTALS</t>
  </si>
  <si>
    <t xml:space="preserve">    LYNCHBURG DISTRICT</t>
  </si>
  <si>
    <t>Altavista</t>
  </si>
  <si>
    <t xml:space="preserve">Danville </t>
  </si>
  <si>
    <t xml:space="preserve">Principal Arterials </t>
  </si>
  <si>
    <t xml:space="preserve">Locals </t>
  </si>
  <si>
    <t>Farmville</t>
  </si>
  <si>
    <t>Lynchburg</t>
  </si>
  <si>
    <t>South Boston</t>
  </si>
  <si>
    <t>LYNCHBURG DISTRICT TOTALS</t>
  </si>
  <si>
    <t xml:space="preserve">    RICHMOND DISTRICT</t>
  </si>
  <si>
    <t>Ashland</t>
  </si>
  <si>
    <t>Blackstone</t>
  </si>
  <si>
    <t>Chase City</t>
  </si>
  <si>
    <t xml:space="preserve">Colonial Heights </t>
  </si>
  <si>
    <t>Hopewell</t>
  </si>
  <si>
    <t>Petersburg</t>
  </si>
  <si>
    <t>Richmond</t>
  </si>
  <si>
    <t>South Hill</t>
  </si>
  <si>
    <t>Chesapeake</t>
  </si>
  <si>
    <t>Chincoteague</t>
  </si>
  <si>
    <t>Emporia</t>
  </si>
  <si>
    <t>Franklin</t>
  </si>
  <si>
    <t>Hampton</t>
  </si>
  <si>
    <t>Newport News</t>
  </si>
  <si>
    <t>Norfolk</t>
  </si>
  <si>
    <t>Poquoson</t>
  </si>
  <si>
    <t>Portsmouth</t>
  </si>
  <si>
    <t>Smithfield</t>
  </si>
  <si>
    <t>Suffolk</t>
  </si>
  <si>
    <t>Virginia Beach</t>
  </si>
  <si>
    <t>Williamsburg</t>
  </si>
  <si>
    <t xml:space="preserve">    FREDERICKSBURG DISTRICT</t>
  </si>
  <si>
    <t>Fredericksburg</t>
  </si>
  <si>
    <t xml:space="preserve">    CULPEPER DISTRICT</t>
  </si>
  <si>
    <t>Charlottesville</t>
  </si>
  <si>
    <t>Culpeper</t>
  </si>
  <si>
    <t>Orange</t>
  </si>
  <si>
    <t>Warrenton</t>
  </si>
  <si>
    <t>CULPEPER DISTRICT TOTALS</t>
  </si>
  <si>
    <t xml:space="preserve">    STAUNTON DISTRICT</t>
  </si>
  <si>
    <t>Bridgewater</t>
  </si>
  <si>
    <t>Buena Vista</t>
  </si>
  <si>
    <t>Clifton Forge</t>
  </si>
  <si>
    <t>Covington</t>
  </si>
  <si>
    <t>Elkton</t>
  </si>
  <si>
    <t>Front Royal</t>
  </si>
  <si>
    <t>Grottoes</t>
  </si>
  <si>
    <t>Harrisonburg</t>
  </si>
  <si>
    <t>Lexington</t>
  </si>
  <si>
    <t>Luray</t>
  </si>
  <si>
    <t>Staunton</t>
  </si>
  <si>
    <t>Strasburg</t>
  </si>
  <si>
    <t>Waynesboro</t>
  </si>
  <si>
    <t>Winchester</t>
  </si>
  <si>
    <t>Woodstock</t>
  </si>
  <si>
    <t>STAUNTON DISTRICT TOTALS</t>
  </si>
  <si>
    <t xml:space="preserve">    NORTHERN VIRGINIA DISTRICT</t>
  </si>
  <si>
    <t>Alexandria</t>
  </si>
  <si>
    <t>Dumfries</t>
  </si>
  <si>
    <t>Fairfax</t>
  </si>
  <si>
    <t>Falls Church</t>
  </si>
  <si>
    <t>Herndon</t>
  </si>
  <si>
    <t>Leesburg</t>
  </si>
  <si>
    <t>Manassas</t>
  </si>
  <si>
    <t>Manassas Park</t>
  </si>
  <si>
    <t>Vienna</t>
  </si>
  <si>
    <t>{down}$12319</t>
  </si>
  <si>
    <t>{down}$7233</t>
  </si>
  <si>
    <t>{Down}$7233</t>
  </si>
  <si>
    <t>Purcellville</t>
  </si>
  <si>
    <t xml:space="preserve">      CHESAPEAKE BRIDGE MAINTENANCE</t>
  </si>
  <si>
    <t xml:space="preserve">     RICHMOND DISTRICT TOTALS</t>
  </si>
  <si>
    <t xml:space="preserve">     HAMPTON ROADS DISTRICT</t>
  </si>
  <si>
    <t xml:space="preserve">              </t>
  </si>
  <si>
    <t>TOTAL</t>
  </si>
  <si>
    <t>VIRGINIA PORT AUTHORITY</t>
  </si>
  <si>
    <t>PAYMENT IN LIEU OF TAXES</t>
  </si>
  <si>
    <t>Warren</t>
  </si>
  <si>
    <t>Total</t>
  </si>
  <si>
    <t>FREDERICKSBURG DISTRICT TOTALS</t>
  </si>
  <si>
    <t xml:space="preserve">     HAMPTON ROADS DISTRICT TOTALS </t>
  </si>
  <si>
    <t xml:space="preserve">STATEWIDE TOTAL BY FUNC/CLASS </t>
  </si>
  <si>
    <t>NOVA DISTRICT TOTALS</t>
  </si>
  <si>
    <t>Colonial Beach</t>
  </si>
  <si>
    <t>Berryville</t>
  </si>
  <si>
    <t>Broadway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</si>
</sst>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$&quot;#,##0.00"/>
  </numFmts>
  <fonts count="40">
    <font>
      <sz val="12"/>
      <name val="Helv"/>
      <family val="0"/>
    </font>
    <font>
      <sz val="10"/>
      <name val="Arial"/>
      <family val="0"/>
    </font>
    <font>
      <sz val="11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7" fontId="0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5" fontId="0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fill"/>
    </xf>
    <xf numFmtId="7" fontId="0" fillId="0" borderId="0" xfId="0" applyNumberFormat="1" applyFont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7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7" fontId="5" fillId="0" borderId="0" xfId="0" applyNumberFormat="1" applyFont="1" applyBorder="1" applyAlignment="1">
      <alignment/>
    </xf>
    <xf numFmtId="5" fontId="0" fillId="0" borderId="0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2" sqref="B22"/>
    </sheetView>
  </sheetViews>
  <sheetFormatPr defaultColWidth="8.88671875" defaultRowHeight="15.75"/>
  <sheetData>
    <row r="1" ht="15.75">
      <c r="A1" s="1"/>
    </row>
    <row r="2" ht="15.75">
      <c r="A2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236"/>
  <sheetViews>
    <sheetView showGridLines="0" tabSelected="1" view="pageBreakPreview" zoomScale="75" zoomScaleSheetLayoutView="75" workbookViewId="0" topLeftCell="A1208">
      <selection activeCell="G1223" sqref="G1223"/>
    </sheetView>
  </sheetViews>
  <sheetFormatPr defaultColWidth="9.77734375" defaultRowHeight="15.75"/>
  <cols>
    <col min="1" max="1" width="10.21484375" style="4" customWidth="1"/>
    <col min="2" max="2" width="13.5546875" style="4" customWidth="1"/>
    <col min="3" max="3" width="10.77734375" style="4" customWidth="1"/>
    <col min="4" max="4" width="9.3359375" style="4" bestFit="1" customWidth="1"/>
    <col min="5" max="5" width="9.6640625" style="4" customWidth="1"/>
    <col min="6" max="6" width="14.21484375" style="4" customWidth="1"/>
    <col min="7" max="7" width="17.3359375" style="4" customWidth="1"/>
    <col min="8" max="12" width="9.77734375" style="4" customWidth="1"/>
    <col min="13" max="13" width="14.77734375" style="4" customWidth="1"/>
    <col min="14" max="16384" width="9.77734375" style="4" customWidth="1"/>
  </cols>
  <sheetData>
    <row r="1" spans="1:7" ht="15.75">
      <c r="A1" s="35" t="s">
        <v>0</v>
      </c>
      <c r="B1" s="2"/>
      <c r="C1" s="3"/>
      <c r="D1" s="2"/>
      <c r="E1" s="2"/>
      <c r="F1" s="2"/>
      <c r="G1" s="2"/>
    </row>
    <row r="2" spans="2:19" s="5" customFormat="1" ht="15.75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S2" s="6">
        <v>6776</v>
      </c>
    </row>
    <row r="3" spans="1:7" s="5" customFormat="1" ht="15.75">
      <c r="A3" s="22" t="s">
        <v>7</v>
      </c>
      <c r="B3" s="23"/>
      <c r="C3" s="22" t="s">
        <v>8</v>
      </c>
      <c r="D3" s="22" t="s">
        <v>9</v>
      </c>
      <c r="E3" s="22" t="s">
        <v>10</v>
      </c>
      <c r="F3" s="22" t="s">
        <v>11</v>
      </c>
      <c r="G3" s="22" t="s">
        <v>12</v>
      </c>
    </row>
    <row r="4" spans="1:7" ht="15.75">
      <c r="A4" s="7"/>
      <c r="C4" s="6"/>
      <c r="D4" s="6"/>
      <c r="E4" s="7"/>
      <c r="F4" s="7"/>
      <c r="G4" s="7"/>
    </row>
    <row r="5" spans="1:24" ht="15.75">
      <c r="A5" s="7" t="s">
        <v>15</v>
      </c>
      <c r="O5" s="8">
        <v>9095</v>
      </c>
      <c r="R5" s="7" t="s">
        <v>125</v>
      </c>
      <c r="V5" s="7" t="s">
        <v>14</v>
      </c>
      <c r="X5" s="9">
        <v>5505</v>
      </c>
    </row>
    <row r="6" spans="14:24" ht="15.75">
      <c r="N6" s="8">
        <v>11026</v>
      </c>
      <c r="O6" s="9">
        <v>9095</v>
      </c>
      <c r="R6" s="10" t="s">
        <v>125</v>
      </c>
      <c r="V6" s="7" t="s">
        <v>16</v>
      </c>
      <c r="X6" s="9">
        <v>5505</v>
      </c>
    </row>
    <row r="7" spans="1:22" ht="15.75">
      <c r="A7" s="7" t="s">
        <v>17</v>
      </c>
      <c r="N7" s="8">
        <v>11026</v>
      </c>
      <c r="O7" s="9">
        <v>5340</v>
      </c>
      <c r="R7" s="10" t="s">
        <v>126</v>
      </c>
      <c r="V7" s="7" t="s">
        <v>16</v>
      </c>
    </row>
    <row r="8" spans="14:22" ht="15.75">
      <c r="N8" s="8">
        <v>6474</v>
      </c>
      <c r="O8" s="9">
        <v>5340</v>
      </c>
      <c r="R8" s="7" t="s">
        <v>127</v>
      </c>
      <c r="V8" s="7" t="s">
        <v>13</v>
      </c>
    </row>
    <row r="9" spans="2:24" ht="15.75">
      <c r="B9" s="7" t="s">
        <v>18</v>
      </c>
      <c r="C9" s="11">
        <v>2.26</v>
      </c>
      <c r="D9" s="11">
        <v>7.46</v>
      </c>
      <c r="E9" s="12">
        <v>19958</v>
      </c>
      <c r="F9" s="13">
        <f>G9/4</f>
        <v>37221.67</v>
      </c>
      <c r="G9" s="13">
        <f>D9*E9</f>
        <v>148886.68</v>
      </c>
      <c r="L9" s="8" t="s">
        <v>132</v>
      </c>
      <c r="N9" s="8">
        <v>6474</v>
      </c>
      <c r="R9" s="7" t="s">
        <v>16</v>
      </c>
      <c r="V9" s="7" t="s">
        <v>19</v>
      </c>
      <c r="X9" s="9">
        <v>9376</v>
      </c>
    </row>
    <row r="10" spans="2:25" ht="15.75">
      <c r="B10" s="7" t="s">
        <v>20</v>
      </c>
      <c r="C10" s="11">
        <v>5.4</v>
      </c>
      <c r="D10" s="11">
        <v>16.03</v>
      </c>
      <c r="E10" s="12">
        <v>19958</v>
      </c>
      <c r="F10" s="13">
        <f>G10/4</f>
        <v>79981.68500000001</v>
      </c>
      <c r="G10" s="13">
        <f>D10*E10</f>
        <v>319926.74000000005</v>
      </c>
      <c r="L10" s="8" t="s">
        <v>0</v>
      </c>
      <c r="R10" s="7" t="s">
        <v>21</v>
      </c>
      <c r="X10" s="9">
        <v>5505</v>
      </c>
      <c r="Y10" s="24">
        <v>13417</v>
      </c>
    </row>
    <row r="11" spans="2:25" ht="15.75">
      <c r="B11" s="7" t="s">
        <v>22</v>
      </c>
      <c r="C11" s="11">
        <v>4.19</v>
      </c>
      <c r="D11" s="11">
        <v>8.52</v>
      </c>
      <c r="E11" s="12">
        <v>11719</v>
      </c>
      <c r="F11" s="13">
        <f>G11/4</f>
        <v>24961.469999999998</v>
      </c>
      <c r="G11" s="13">
        <f>D11*E11</f>
        <v>99845.87999999999</v>
      </c>
      <c r="L11" s="8"/>
      <c r="O11" s="9">
        <v>9095</v>
      </c>
      <c r="R11" s="10" t="s">
        <v>16</v>
      </c>
      <c r="Y11" s="24">
        <v>13417</v>
      </c>
    </row>
    <row r="12" spans="2:25" ht="15.75">
      <c r="B12" s="7" t="s">
        <v>23</v>
      </c>
      <c r="C12" s="11">
        <v>42.94</v>
      </c>
      <c r="D12" s="11">
        <v>86.57</v>
      </c>
      <c r="E12" s="12">
        <v>11719</v>
      </c>
      <c r="F12" s="13">
        <f>G12/4</f>
        <v>253628.4575</v>
      </c>
      <c r="G12" s="13">
        <f>D12*E12</f>
        <v>1014513.83</v>
      </c>
      <c r="L12" s="8"/>
      <c r="N12" s="8">
        <v>11026</v>
      </c>
      <c r="O12" s="9">
        <v>5340</v>
      </c>
      <c r="R12" s="10" t="s">
        <v>125</v>
      </c>
      <c r="Y12" s="24">
        <v>7878</v>
      </c>
    </row>
    <row r="13" spans="2:25" ht="15.75">
      <c r="B13" s="7" t="s">
        <v>24</v>
      </c>
      <c r="C13" s="11">
        <f>SUM(C9:C12)</f>
        <v>54.79</v>
      </c>
      <c r="D13" s="11">
        <f>D12+D11+D10+D9</f>
        <v>118.57999999999998</v>
      </c>
      <c r="E13" s="33" t="s">
        <v>0</v>
      </c>
      <c r="F13" s="13">
        <f>F12+F11+F10+F9</f>
        <v>395793.2825</v>
      </c>
      <c r="G13" s="13">
        <f>G12+G11+G10+G9</f>
        <v>1583173.13</v>
      </c>
      <c r="L13" s="8"/>
      <c r="N13" s="8">
        <v>6474</v>
      </c>
      <c r="R13" s="10" t="s">
        <v>126</v>
      </c>
      <c r="X13" s="9">
        <v>9095</v>
      </c>
      <c r="Y13" s="24">
        <v>7878</v>
      </c>
    </row>
    <row r="14" spans="5:24" ht="15.75">
      <c r="E14" s="24"/>
      <c r="R14" s="10" t="s">
        <v>25</v>
      </c>
      <c r="X14" s="9">
        <v>9095</v>
      </c>
    </row>
    <row r="15" spans="2:25" ht="15.75">
      <c r="B15" s="7" t="s">
        <v>26</v>
      </c>
      <c r="C15" s="11">
        <f>C9+C10</f>
        <v>7.66</v>
      </c>
      <c r="D15" s="11">
        <f>D9+D10</f>
        <v>23.490000000000002</v>
      </c>
      <c r="E15" s="12">
        <v>19958</v>
      </c>
      <c r="F15" s="13">
        <f>F10+F9</f>
        <v>117203.35500000001</v>
      </c>
      <c r="G15" s="13">
        <f>G10+G9</f>
        <v>468813.42000000004</v>
      </c>
      <c r="L15" s="8"/>
      <c r="X15" s="9">
        <v>5340</v>
      </c>
      <c r="Y15" s="24">
        <v>13417</v>
      </c>
    </row>
    <row r="16" spans="2:25" ht="15.75">
      <c r="B16" s="7" t="s">
        <v>27</v>
      </c>
      <c r="C16" s="11">
        <f>C12+C11</f>
        <v>47.129999999999995</v>
      </c>
      <c r="D16" s="11">
        <f>D12+D11</f>
        <v>95.08999999999999</v>
      </c>
      <c r="E16" s="12">
        <v>11719</v>
      </c>
      <c r="F16" s="13">
        <f>F12+F11</f>
        <v>278589.9275</v>
      </c>
      <c r="G16" s="13">
        <f>G12+G11</f>
        <v>1114359.71</v>
      </c>
      <c r="L16" s="8"/>
      <c r="X16" s="9">
        <v>5340</v>
      </c>
      <c r="Y16" s="24">
        <v>7878</v>
      </c>
    </row>
    <row r="17" spans="2:12" ht="15.75">
      <c r="B17" s="7" t="s">
        <v>24</v>
      </c>
      <c r="C17" s="11">
        <f>SUM(C15:C16)</f>
        <v>54.78999999999999</v>
      </c>
      <c r="D17" s="11">
        <f>D16+D15</f>
        <v>118.57999999999998</v>
      </c>
      <c r="E17" s="14"/>
      <c r="F17" s="13">
        <f>F16+F15</f>
        <v>395793.2825</v>
      </c>
      <c r="G17" s="13">
        <f>G16+G15</f>
        <v>1583173.13</v>
      </c>
      <c r="L17" s="13"/>
    </row>
    <row r="19" spans="1:24" ht="15.75">
      <c r="A19" s="7" t="s">
        <v>28</v>
      </c>
      <c r="Q19" s="7" t="s">
        <v>29</v>
      </c>
      <c r="R19" s="7" t="s">
        <v>30</v>
      </c>
      <c r="X19" s="9">
        <v>9095</v>
      </c>
    </row>
    <row r="20" spans="18:24" ht="15.75">
      <c r="R20" s="7" t="s">
        <v>31</v>
      </c>
      <c r="X20" s="9">
        <v>5340</v>
      </c>
    </row>
    <row r="21" spans="2:18" ht="15.75">
      <c r="B21" s="7" t="s">
        <v>18</v>
      </c>
      <c r="C21" s="11">
        <v>0</v>
      </c>
      <c r="D21" s="11">
        <v>0</v>
      </c>
      <c r="E21" s="12">
        <v>19958</v>
      </c>
      <c r="F21" s="13">
        <f>G21/4</f>
        <v>0</v>
      </c>
      <c r="G21" s="13">
        <f>D21*E21</f>
        <v>0</v>
      </c>
      <c r="R21" s="7" t="s">
        <v>32</v>
      </c>
    </row>
    <row r="22" spans="2:12" ht="15.75">
      <c r="B22" s="7" t="s">
        <v>20</v>
      </c>
      <c r="C22" s="11">
        <v>5.64</v>
      </c>
      <c r="D22" s="11">
        <v>11.28</v>
      </c>
      <c r="E22" s="12">
        <v>19958</v>
      </c>
      <c r="F22" s="13">
        <f>G22/4</f>
        <v>56281.56</v>
      </c>
      <c r="G22" s="13">
        <f>D22*E22</f>
        <v>225126.24</v>
      </c>
      <c r="L22" s="8"/>
    </row>
    <row r="23" spans="2:12" ht="15.75">
      <c r="B23" s="7" t="s">
        <v>22</v>
      </c>
      <c r="C23" s="11">
        <v>1.28</v>
      </c>
      <c r="D23" s="11">
        <v>2.52</v>
      </c>
      <c r="E23" s="12">
        <v>11719</v>
      </c>
      <c r="F23" s="13">
        <f>G23/4</f>
        <v>7382.97</v>
      </c>
      <c r="G23" s="13">
        <f>D23*E23</f>
        <v>29531.88</v>
      </c>
      <c r="L23" s="8"/>
    </row>
    <row r="24" spans="2:12" ht="15.75">
      <c r="B24" s="7" t="s">
        <v>23</v>
      </c>
      <c r="C24" s="11">
        <v>26.66</v>
      </c>
      <c r="D24" s="11">
        <v>54.56</v>
      </c>
      <c r="E24" s="12">
        <v>11719</v>
      </c>
      <c r="F24" s="13">
        <f>G24/4</f>
        <v>159847.16</v>
      </c>
      <c r="G24" s="13">
        <f>D24*E24</f>
        <v>639388.64</v>
      </c>
      <c r="L24" s="8"/>
    </row>
    <row r="25" spans="2:12" ht="15.75">
      <c r="B25" s="7" t="s">
        <v>24</v>
      </c>
      <c r="C25" s="11">
        <f>C24+C23+C22+C21</f>
        <v>33.58</v>
      </c>
      <c r="D25" s="11">
        <f>D24+D23+D22+D21</f>
        <v>68.36</v>
      </c>
      <c r="E25" s="33" t="s">
        <v>0</v>
      </c>
      <c r="F25" s="13">
        <f>F24+F23+F22+F21</f>
        <v>223511.69</v>
      </c>
      <c r="G25" s="13">
        <f>G24+G23+G22+G21</f>
        <v>894046.76</v>
      </c>
      <c r="L25" s="8"/>
    </row>
    <row r="26" ht="15.75">
      <c r="E26" s="24"/>
    </row>
    <row r="27" spans="2:20" ht="15.75">
      <c r="B27" s="7" t="s">
        <v>26</v>
      </c>
      <c r="C27" s="11">
        <f>C22+C21</f>
        <v>5.64</v>
      </c>
      <c r="D27" s="11">
        <f>D22+D21</f>
        <v>11.28</v>
      </c>
      <c r="E27" s="12">
        <v>19958</v>
      </c>
      <c r="F27" s="13">
        <f>F22+F21</f>
        <v>56281.56</v>
      </c>
      <c r="G27" s="13">
        <f>G22+G21</f>
        <v>225126.24</v>
      </c>
      <c r="T27" s="8">
        <v>9866</v>
      </c>
    </row>
    <row r="28" spans="2:20" ht="15.75">
      <c r="B28" s="7" t="s">
        <v>27</v>
      </c>
      <c r="C28" s="11">
        <f>C24+C23</f>
        <v>27.94</v>
      </c>
      <c r="D28" s="11">
        <f>D24+D23</f>
        <v>57.080000000000005</v>
      </c>
      <c r="E28" s="12">
        <v>11719</v>
      </c>
      <c r="F28" s="13">
        <f>F24+F23</f>
        <v>167230.13</v>
      </c>
      <c r="G28" s="13">
        <f>G24+G23</f>
        <v>668920.52</v>
      </c>
      <c r="L28" s="8"/>
      <c r="T28" s="8">
        <v>9866</v>
      </c>
    </row>
    <row r="29" spans="2:20" ht="15.75">
      <c r="B29" s="7" t="s">
        <v>24</v>
      </c>
      <c r="C29" s="11">
        <f>C28+C27</f>
        <v>33.58</v>
      </c>
      <c r="D29" s="11">
        <f>D28+D27</f>
        <v>68.36</v>
      </c>
      <c r="E29" s="14"/>
      <c r="F29" s="13">
        <f>F28+F27</f>
        <v>223511.69</v>
      </c>
      <c r="G29" s="13">
        <f>G28+G27</f>
        <v>894046.76</v>
      </c>
      <c r="L29" s="13"/>
      <c r="T29" s="8">
        <v>5793</v>
      </c>
    </row>
    <row r="30" ht="15.75">
      <c r="T30" s="8">
        <v>5793</v>
      </c>
    </row>
    <row r="31" spans="1:24" ht="15.75">
      <c r="A31" s="7"/>
      <c r="Q31" s="7" t="s">
        <v>29</v>
      </c>
      <c r="R31" s="7" t="s">
        <v>30</v>
      </c>
      <c r="X31" s="9">
        <v>9095</v>
      </c>
    </row>
    <row r="32" spans="18:24" ht="15.75">
      <c r="R32" s="7" t="s">
        <v>31</v>
      </c>
      <c r="X32" s="9">
        <v>5340</v>
      </c>
    </row>
    <row r="33" spans="2:18" ht="15.75" hidden="1">
      <c r="B33" s="7"/>
      <c r="C33" s="11"/>
      <c r="D33" s="11"/>
      <c r="E33" s="12"/>
      <c r="F33" s="13"/>
      <c r="G33" s="13"/>
      <c r="R33" s="7" t="s">
        <v>32</v>
      </c>
    </row>
    <row r="34" spans="1:12" ht="15.75" hidden="1">
      <c r="A34" s="32"/>
      <c r="B34" s="7"/>
      <c r="C34" s="11"/>
      <c r="D34" s="11"/>
      <c r="E34" s="12"/>
      <c r="F34" s="13"/>
      <c r="G34" s="13"/>
      <c r="L34" s="8"/>
    </row>
    <row r="35" spans="1:12" ht="15.75" hidden="1">
      <c r="A35" s="32"/>
      <c r="B35" s="7"/>
      <c r="C35" s="11"/>
      <c r="D35" s="11"/>
      <c r="E35" s="12"/>
      <c r="F35" s="13"/>
      <c r="G35" s="13"/>
      <c r="L35" s="8"/>
    </row>
    <row r="36" spans="2:12" ht="15.75" hidden="1">
      <c r="B36" s="7"/>
      <c r="C36" s="11"/>
      <c r="D36" s="11"/>
      <c r="E36" s="12"/>
      <c r="F36" s="13"/>
      <c r="G36" s="13"/>
      <c r="L36" s="8"/>
    </row>
    <row r="37" spans="2:12" ht="15.75" hidden="1">
      <c r="B37" s="7"/>
      <c r="C37" s="11"/>
      <c r="D37" s="11"/>
      <c r="E37" s="14"/>
      <c r="F37" s="13"/>
      <c r="G37" s="13"/>
      <c r="L37" s="8"/>
    </row>
    <row r="38" ht="15.75" hidden="1">
      <c r="E38" s="24"/>
    </row>
    <row r="39" spans="2:20" ht="15.75" hidden="1">
      <c r="B39" s="7"/>
      <c r="C39" s="11"/>
      <c r="D39" s="11"/>
      <c r="E39" s="12"/>
      <c r="F39" s="13"/>
      <c r="G39" s="13"/>
      <c r="T39" s="8">
        <v>9866</v>
      </c>
    </row>
    <row r="40" spans="2:20" ht="15.75" hidden="1">
      <c r="B40" s="7"/>
      <c r="C40" s="11"/>
      <c r="D40" s="11"/>
      <c r="E40" s="12"/>
      <c r="F40" s="13"/>
      <c r="G40" s="13"/>
      <c r="L40" s="8"/>
      <c r="T40" s="8">
        <v>9866</v>
      </c>
    </row>
    <row r="41" spans="2:20" ht="15.75" hidden="1">
      <c r="B41" s="7"/>
      <c r="C41" s="11"/>
      <c r="D41" s="11"/>
      <c r="E41" s="14"/>
      <c r="F41" s="13"/>
      <c r="G41" s="13"/>
      <c r="L41" s="13"/>
      <c r="T41" s="8">
        <v>5793</v>
      </c>
    </row>
    <row r="42" spans="2:20" ht="15.75" hidden="1">
      <c r="B42" s="7"/>
      <c r="C42" s="11"/>
      <c r="D42" s="11"/>
      <c r="E42" s="14"/>
      <c r="F42" s="13"/>
      <c r="G42" s="13"/>
      <c r="L42" s="13"/>
      <c r="T42" s="8"/>
    </row>
    <row r="43" ht="15.75">
      <c r="A43" s="7" t="s">
        <v>33</v>
      </c>
    </row>
    <row r="45" spans="2:20" ht="15.75">
      <c r="B45" s="7" t="s">
        <v>18</v>
      </c>
      <c r="C45" s="11">
        <v>0</v>
      </c>
      <c r="D45" s="11">
        <v>0</v>
      </c>
      <c r="E45" s="12">
        <v>19958</v>
      </c>
      <c r="F45" s="13">
        <f>G45/4</f>
        <v>0</v>
      </c>
      <c r="G45" s="13">
        <f>D45*E45</f>
        <v>0</v>
      </c>
      <c r="T45" s="8">
        <v>9866</v>
      </c>
    </row>
    <row r="46" spans="2:20" ht="15.75">
      <c r="B46" s="7" t="s">
        <v>20</v>
      </c>
      <c r="C46" s="11">
        <v>5.35</v>
      </c>
      <c r="D46" s="11">
        <v>11.25</v>
      </c>
      <c r="E46" s="12">
        <v>19958</v>
      </c>
      <c r="F46" s="13">
        <f>G46/4</f>
        <v>56131.875</v>
      </c>
      <c r="G46" s="13">
        <f>D46*E46</f>
        <v>224527.5</v>
      </c>
      <c r="T46" s="8">
        <v>5793</v>
      </c>
    </row>
    <row r="47" spans="2:7" ht="15.75">
      <c r="B47" s="7" t="s">
        <v>22</v>
      </c>
      <c r="C47" s="11">
        <v>9.14</v>
      </c>
      <c r="D47" s="11">
        <v>18.72</v>
      </c>
      <c r="E47" s="12">
        <v>11719</v>
      </c>
      <c r="F47" s="13">
        <f>G47/4</f>
        <v>54844.92</v>
      </c>
      <c r="G47" s="13">
        <f>D47*E47</f>
        <v>219379.68</v>
      </c>
    </row>
    <row r="48" spans="2:7" ht="15.75">
      <c r="B48" s="7" t="s">
        <v>23</v>
      </c>
      <c r="C48" s="11">
        <v>26.09</v>
      </c>
      <c r="D48" s="11">
        <v>52</v>
      </c>
      <c r="E48" s="12">
        <v>11719</v>
      </c>
      <c r="F48" s="13">
        <f>G48/4</f>
        <v>152347</v>
      </c>
      <c r="G48" s="13">
        <f>D48*E48</f>
        <v>609388</v>
      </c>
    </row>
    <row r="49" spans="2:7" ht="15.75">
      <c r="B49" s="7" t="s">
        <v>24</v>
      </c>
      <c r="C49" s="11">
        <f>C48+C47+C46+C45</f>
        <v>40.580000000000005</v>
      </c>
      <c r="D49" s="11">
        <f>D48+D47+D46+D45</f>
        <v>81.97</v>
      </c>
      <c r="E49" s="33" t="s">
        <v>0</v>
      </c>
      <c r="F49" s="13">
        <f>F48+F47+F46+F45</f>
        <v>263323.795</v>
      </c>
      <c r="G49" s="13">
        <f>G48+G47+G46+G45</f>
        <v>1053295.18</v>
      </c>
    </row>
    <row r="50" ht="15.75">
      <c r="E50" s="24"/>
    </row>
    <row r="51" spans="2:7" ht="15.75">
      <c r="B51" s="7" t="s">
        <v>26</v>
      </c>
      <c r="C51" s="11">
        <f>C46+C45</f>
        <v>5.35</v>
      </c>
      <c r="D51" s="11">
        <f>D46+D45</f>
        <v>11.25</v>
      </c>
      <c r="E51" s="12">
        <v>19958</v>
      </c>
      <c r="F51" s="13">
        <f>F46+F45</f>
        <v>56131.875</v>
      </c>
      <c r="G51" s="13">
        <f>G46+G45</f>
        <v>224527.5</v>
      </c>
    </row>
    <row r="52" spans="2:7" ht="15.75">
      <c r="B52" s="7" t="s">
        <v>27</v>
      </c>
      <c r="C52" s="11">
        <f>C48+C47</f>
        <v>35.230000000000004</v>
      </c>
      <c r="D52" s="11">
        <f>D48+D47</f>
        <v>70.72</v>
      </c>
      <c r="E52" s="12">
        <v>11719</v>
      </c>
      <c r="F52" s="13">
        <f>F48+F47</f>
        <v>207191.91999999998</v>
      </c>
      <c r="G52" s="13">
        <f>G48+G47</f>
        <v>828767.6799999999</v>
      </c>
    </row>
    <row r="53" spans="2:12" ht="15.75">
      <c r="B53" s="7" t="s">
        <v>24</v>
      </c>
      <c r="C53" s="11">
        <f>C52+C51</f>
        <v>40.580000000000005</v>
      </c>
      <c r="D53" s="11">
        <f>D52+D51</f>
        <v>81.97</v>
      </c>
      <c r="E53" s="14"/>
      <c r="F53" s="13">
        <f>F52+F51</f>
        <v>263323.795</v>
      </c>
      <c r="G53" s="13">
        <f>G52+G51</f>
        <v>1053295.18</v>
      </c>
      <c r="L53" s="13"/>
    </row>
    <row r="56" ht="15.75">
      <c r="A56" s="7" t="s">
        <v>34</v>
      </c>
    </row>
    <row r="58" spans="2:7" ht="15.75">
      <c r="B58" s="7" t="s">
        <v>18</v>
      </c>
      <c r="C58" s="11">
        <v>6.36</v>
      </c>
      <c r="D58" s="11">
        <v>19.65</v>
      </c>
      <c r="E58" s="12">
        <v>19958</v>
      </c>
      <c r="F58" s="13">
        <f>G58/4</f>
        <v>98043.67499999999</v>
      </c>
      <c r="G58" s="13">
        <f>D58*E58</f>
        <v>392174.69999999995</v>
      </c>
    </row>
    <row r="59" spans="2:7" ht="15.75">
      <c r="B59" s="7" t="s">
        <v>20</v>
      </c>
      <c r="C59" s="11">
        <v>13.36</v>
      </c>
      <c r="D59" s="11">
        <v>30.99</v>
      </c>
      <c r="E59" s="12">
        <v>19958</v>
      </c>
      <c r="F59" s="13">
        <f>G59/4</f>
        <v>154624.60499999998</v>
      </c>
      <c r="G59" s="13">
        <f>D59*E59</f>
        <v>618498.4199999999</v>
      </c>
    </row>
    <row r="60" spans="2:7" ht="15.75">
      <c r="B60" s="7" t="s">
        <v>22</v>
      </c>
      <c r="C60" s="11">
        <v>11.91</v>
      </c>
      <c r="D60" s="11">
        <v>25.18</v>
      </c>
      <c r="E60" s="12">
        <v>11719</v>
      </c>
      <c r="F60" s="13">
        <f>G60/4</f>
        <v>73771.105</v>
      </c>
      <c r="G60" s="13">
        <f>D60*E60</f>
        <v>295084.42</v>
      </c>
    </row>
    <row r="61" spans="2:7" ht="15.75">
      <c r="B61" s="7" t="s">
        <v>23</v>
      </c>
      <c r="C61" s="11">
        <v>92.97</v>
      </c>
      <c r="D61" s="11">
        <v>185.31</v>
      </c>
      <c r="E61" s="12">
        <v>11719</v>
      </c>
      <c r="F61" s="13">
        <f>G61/4</f>
        <v>542911.9725</v>
      </c>
      <c r="G61" s="13">
        <f>D61*E61</f>
        <v>2171647.89</v>
      </c>
    </row>
    <row r="62" spans="2:7" ht="15.75">
      <c r="B62" s="7" t="s">
        <v>24</v>
      </c>
      <c r="C62" s="11">
        <f>C61+C60+C59+C58</f>
        <v>124.6</v>
      </c>
      <c r="D62" s="11">
        <f>D61+D60+D59+D58</f>
        <v>261.13</v>
      </c>
      <c r="E62" s="33" t="s">
        <v>0</v>
      </c>
      <c r="F62" s="13">
        <f>F61+F60+F59+F58</f>
        <v>869351.3574999999</v>
      </c>
      <c r="G62" s="13">
        <f>G61+G60+G59+G58</f>
        <v>3477405.4299999997</v>
      </c>
    </row>
    <row r="63" ht="15.75">
      <c r="E63" s="24"/>
    </row>
    <row r="64" spans="2:7" ht="15.75">
      <c r="B64" s="7" t="s">
        <v>26</v>
      </c>
      <c r="C64" s="11">
        <f>C59+C58</f>
        <v>19.72</v>
      </c>
      <c r="D64" s="11">
        <f>D59+D58</f>
        <v>50.64</v>
      </c>
      <c r="E64" s="12">
        <v>19958</v>
      </c>
      <c r="F64" s="13">
        <f>F59+F58</f>
        <v>252668.27999999997</v>
      </c>
      <c r="G64" s="13">
        <f>G59+G58</f>
        <v>1010673.1199999999</v>
      </c>
    </row>
    <row r="65" spans="2:7" ht="15.75">
      <c r="B65" s="7" t="s">
        <v>27</v>
      </c>
      <c r="C65" s="11">
        <f>C61+C60</f>
        <v>104.88</v>
      </c>
      <c r="D65" s="11">
        <f>D61+D60</f>
        <v>210.49</v>
      </c>
      <c r="E65" s="12">
        <v>11719</v>
      </c>
      <c r="F65" s="13">
        <f>F61+F60</f>
        <v>616683.0775</v>
      </c>
      <c r="G65" s="13">
        <f>G61+G60</f>
        <v>2466732.31</v>
      </c>
    </row>
    <row r="66" spans="2:12" ht="15.75">
      <c r="B66" s="7" t="s">
        <v>24</v>
      </c>
      <c r="C66" s="11">
        <f>C65+C64</f>
        <v>124.6</v>
      </c>
      <c r="D66" s="11">
        <f>D65+D64</f>
        <v>261.13</v>
      </c>
      <c r="E66" s="14"/>
      <c r="F66" s="13">
        <f>F65+F64</f>
        <v>869351.3574999999</v>
      </c>
      <c r="G66" s="13">
        <f>G65+G64</f>
        <v>3477405.4299999997</v>
      </c>
      <c r="L66" s="13"/>
    </row>
    <row r="68" ht="15.75">
      <c r="A68" s="7" t="s">
        <v>35</v>
      </c>
    </row>
    <row r="70" spans="2:7" ht="15.75">
      <c r="B70" s="7" t="s">
        <v>18</v>
      </c>
      <c r="C70" s="11">
        <v>0</v>
      </c>
      <c r="D70" s="11">
        <v>0</v>
      </c>
      <c r="E70" s="12">
        <v>19958</v>
      </c>
      <c r="F70" s="13">
        <f>G70/4</f>
        <v>0</v>
      </c>
      <c r="G70" s="13">
        <f>D70*E70</f>
        <v>0</v>
      </c>
    </row>
    <row r="71" spans="2:7" ht="15.75">
      <c r="B71" s="7" t="s">
        <v>20</v>
      </c>
      <c r="C71" s="11">
        <v>7.34</v>
      </c>
      <c r="D71" s="11">
        <v>16.95</v>
      </c>
      <c r="E71" s="12">
        <v>19958</v>
      </c>
      <c r="F71" s="13">
        <f>G71/4</f>
        <v>84572.025</v>
      </c>
      <c r="G71" s="13">
        <f>D71*E71</f>
        <v>338288.1</v>
      </c>
    </row>
    <row r="72" spans="2:7" ht="15.75">
      <c r="B72" s="7" t="s">
        <v>22</v>
      </c>
      <c r="C72" s="11">
        <v>0</v>
      </c>
      <c r="D72" s="11">
        <v>0</v>
      </c>
      <c r="E72" s="12">
        <v>11719</v>
      </c>
      <c r="F72" s="13">
        <f>G72/4</f>
        <v>0</v>
      </c>
      <c r="G72" s="13">
        <f>D72*E72</f>
        <v>0</v>
      </c>
    </row>
    <row r="73" spans="2:7" ht="15.75">
      <c r="B73" s="7" t="s">
        <v>23</v>
      </c>
      <c r="C73" s="11">
        <v>24.4</v>
      </c>
      <c r="D73" s="11">
        <v>48.11</v>
      </c>
      <c r="E73" s="12">
        <v>11719</v>
      </c>
      <c r="F73" s="13">
        <f>G73/4</f>
        <v>140950.2725</v>
      </c>
      <c r="G73" s="13">
        <f>D73*E73</f>
        <v>563801.09</v>
      </c>
    </row>
    <row r="74" spans="2:7" ht="15.75">
      <c r="B74" s="7" t="s">
        <v>24</v>
      </c>
      <c r="C74" s="11">
        <f>SUM(C70:C73)</f>
        <v>31.74</v>
      </c>
      <c r="D74" s="11">
        <f>SUM(D70:D73)</f>
        <v>65.06</v>
      </c>
      <c r="E74" s="33" t="s">
        <v>0</v>
      </c>
      <c r="F74" s="13">
        <f>F73+F72+F71+F70</f>
        <v>225522.2975</v>
      </c>
      <c r="G74" s="13">
        <f>G73+G72+G71+G70</f>
        <v>902089.19</v>
      </c>
    </row>
    <row r="75" ht="15.75">
      <c r="E75" s="24"/>
    </row>
    <row r="76" spans="2:7" ht="15.75">
      <c r="B76" s="7" t="s">
        <v>26</v>
      </c>
      <c r="C76" s="11">
        <f>C71+C70</f>
        <v>7.34</v>
      </c>
      <c r="D76" s="11">
        <f>D71+D70</f>
        <v>16.95</v>
      </c>
      <c r="E76" s="12">
        <v>19958</v>
      </c>
      <c r="F76" s="13">
        <f>F71+F70</f>
        <v>84572.025</v>
      </c>
      <c r="G76" s="13">
        <f>G71+G70</f>
        <v>338288.1</v>
      </c>
    </row>
    <row r="77" spans="2:7" ht="15.75">
      <c r="B77" s="7" t="s">
        <v>27</v>
      </c>
      <c r="C77" s="11">
        <f>C73+C72</f>
        <v>24.4</v>
      </c>
      <c r="D77" s="11">
        <f>D73+D72</f>
        <v>48.11</v>
      </c>
      <c r="E77" s="12">
        <v>11719</v>
      </c>
      <c r="F77" s="13">
        <f>F73+F72</f>
        <v>140950.2725</v>
      </c>
      <c r="G77" s="13">
        <f>G73+G72</f>
        <v>563801.09</v>
      </c>
    </row>
    <row r="78" spans="2:7" ht="15.75">
      <c r="B78" s="7" t="s">
        <v>24</v>
      </c>
      <c r="C78" s="11">
        <f>SUM(C76:C77)</f>
        <v>31.74</v>
      </c>
      <c r="D78" s="11">
        <f>SUM(D76:D77)</f>
        <v>65.06</v>
      </c>
      <c r="E78" s="14"/>
      <c r="F78" s="13">
        <f>F77+F76</f>
        <v>225522.2975</v>
      </c>
      <c r="G78" s="13">
        <f>G77+G76</f>
        <v>902089.19</v>
      </c>
    </row>
    <row r="79" spans="2:7" ht="15.75">
      <c r="B79" s="7"/>
      <c r="C79" s="11"/>
      <c r="D79" s="11"/>
      <c r="F79" s="13"/>
      <c r="G79" s="13"/>
    </row>
    <row r="81" ht="15.75">
      <c r="A81" s="7" t="s">
        <v>36</v>
      </c>
    </row>
    <row r="83" spans="2:7" ht="15.75">
      <c r="B83" s="7" t="s">
        <v>18</v>
      </c>
      <c r="C83" s="11">
        <v>0</v>
      </c>
      <c r="D83" s="11">
        <v>0</v>
      </c>
      <c r="E83" s="12">
        <v>19958</v>
      </c>
      <c r="F83" s="13">
        <f>G83/4</f>
        <v>0</v>
      </c>
      <c r="G83" s="13">
        <f>D83*E83</f>
        <v>0</v>
      </c>
    </row>
    <row r="84" spans="2:7" ht="15.75">
      <c r="B84" s="7" t="s">
        <v>20</v>
      </c>
      <c r="C84" s="11">
        <v>5.53</v>
      </c>
      <c r="D84" s="11">
        <v>17.9</v>
      </c>
      <c r="E84" s="12">
        <v>19958</v>
      </c>
      <c r="F84" s="13">
        <f>G84/4</f>
        <v>89312.04999999999</v>
      </c>
      <c r="G84" s="13">
        <f>D84*E84</f>
        <v>357248.19999999995</v>
      </c>
    </row>
    <row r="85" spans="2:7" ht="15.75">
      <c r="B85" s="7" t="s">
        <v>22</v>
      </c>
      <c r="C85" s="11">
        <v>5.87</v>
      </c>
      <c r="D85" s="11">
        <v>11.74</v>
      </c>
      <c r="E85" s="12">
        <v>11719</v>
      </c>
      <c r="F85" s="13">
        <f>G85/4</f>
        <v>34395.265</v>
      </c>
      <c r="G85" s="13">
        <f>D85*E85</f>
        <v>137581.06</v>
      </c>
    </row>
    <row r="86" spans="2:7" ht="15.75">
      <c r="B86" s="7" t="s">
        <v>23</v>
      </c>
      <c r="C86" s="11">
        <v>30.22</v>
      </c>
      <c r="D86" s="11">
        <v>60.44</v>
      </c>
      <c r="E86" s="12">
        <v>11719</v>
      </c>
      <c r="F86" s="13">
        <f>G86/4</f>
        <v>177074.09</v>
      </c>
      <c r="G86" s="13">
        <f>D86*E86</f>
        <v>708296.36</v>
      </c>
    </row>
    <row r="87" spans="2:7" ht="15.75">
      <c r="B87" s="7" t="s">
        <v>24</v>
      </c>
      <c r="C87" s="11">
        <f>C86+C85++C84+C83</f>
        <v>41.62</v>
      </c>
      <c r="D87" s="11">
        <f>D86+D85++D84+D83</f>
        <v>90.07999999999998</v>
      </c>
      <c r="E87" s="33" t="s">
        <v>0</v>
      </c>
      <c r="F87" s="13">
        <f>F86+F85+F84+F83</f>
        <v>300781.40499999997</v>
      </c>
      <c r="G87" s="13">
        <f>G86+G85+G84+G83</f>
        <v>1203125.6199999999</v>
      </c>
    </row>
    <row r="88" ht="15.75">
      <c r="E88" s="24"/>
    </row>
    <row r="89" spans="2:7" ht="15.75">
      <c r="B89" s="7" t="s">
        <v>26</v>
      </c>
      <c r="C89" s="11">
        <f>C84+C83</f>
        <v>5.53</v>
      </c>
      <c r="D89" s="11">
        <f>D84+D83</f>
        <v>17.9</v>
      </c>
      <c r="E89" s="12">
        <v>19958</v>
      </c>
      <c r="F89" s="13">
        <f>F84+F83</f>
        <v>89312.04999999999</v>
      </c>
      <c r="G89" s="13">
        <f>G84+G83</f>
        <v>357248.19999999995</v>
      </c>
    </row>
    <row r="90" spans="2:7" ht="15.75">
      <c r="B90" s="7" t="s">
        <v>27</v>
      </c>
      <c r="C90" s="11">
        <f>C86+C85</f>
        <v>36.089999999999996</v>
      </c>
      <c r="D90" s="11">
        <f>D86+D85</f>
        <v>72.17999999999999</v>
      </c>
      <c r="E90" s="12">
        <v>11719</v>
      </c>
      <c r="F90" s="13">
        <f>F86+F85</f>
        <v>211469.35499999998</v>
      </c>
      <c r="G90" s="13">
        <f>G86+G85</f>
        <v>845877.4199999999</v>
      </c>
    </row>
    <row r="91" spans="2:12" ht="15.75">
      <c r="B91" s="7" t="s">
        <v>24</v>
      </c>
      <c r="C91" s="11">
        <f>C90+C89</f>
        <v>41.62</v>
      </c>
      <c r="D91" s="11">
        <f>D90+D89</f>
        <v>90.07999999999998</v>
      </c>
      <c r="E91" s="14"/>
      <c r="F91" s="13">
        <f>F90+F89</f>
        <v>300781.40499999997</v>
      </c>
      <c r="G91" s="13">
        <f>G90+G89</f>
        <v>1203125.6199999999</v>
      </c>
      <c r="L91" s="13"/>
    </row>
    <row r="94" ht="15.75">
      <c r="A94" s="7" t="s">
        <v>37</v>
      </c>
    </row>
    <row r="96" spans="2:7" ht="15.75">
      <c r="B96" s="7" t="s">
        <v>18</v>
      </c>
      <c r="C96" s="11">
        <v>0</v>
      </c>
      <c r="D96" s="11">
        <v>0</v>
      </c>
      <c r="E96" s="12">
        <v>19958</v>
      </c>
      <c r="F96" s="13">
        <f>G96/4</f>
        <v>0</v>
      </c>
      <c r="G96" s="13">
        <f>D96*E96</f>
        <v>0</v>
      </c>
    </row>
    <row r="97" spans="2:7" ht="15.75">
      <c r="B97" s="7" t="s">
        <v>20</v>
      </c>
      <c r="C97" s="11">
        <v>5.2</v>
      </c>
      <c r="D97" s="11">
        <v>11.83</v>
      </c>
      <c r="E97" s="12">
        <v>19958</v>
      </c>
      <c r="F97" s="13">
        <f>G97/4</f>
        <v>59025.785</v>
      </c>
      <c r="G97" s="13">
        <f>D97*E97</f>
        <v>236103.14</v>
      </c>
    </row>
    <row r="98" spans="2:7" ht="15.75">
      <c r="B98" s="7" t="s">
        <v>22</v>
      </c>
      <c r="C98" s="11">
        <v>5.55</v>
      </c>
      <c r="D98" s="11">
        <v>12.05</v>
      </c>
      <c r="E98" s="12">
        <v>11719</v>
      </c>
      <c r="F98" s="13">
        <f>G98/4</f>
        <v>35303.4875</v>
      </c>
      <c r="G98" s="13">
        <f>D98*E98</f>
        <v>141213.95</v>
      </c>
    </row>
    <row r="99" spans="2:7" ht="15.75">
      <c r="B99" s="7" t="s">
        <v>23</v>
      </c>
      <c r="C99" s="11">
        <v>19.63</v>
      </c>
      <c r="D99" s="11">
        <v>39.57</v>
      </c>
      <c r="E99" s="12">
        <v>11719</v>
      </c>
      <c r="F99" s="13">
        <f>G99/4</f>
        <v>115930.2075</v>
      </c>
      <c r="G99" s="13">
        <f>D99*E99</f>
        <v>463720.83</v>
      </c>
    </row>
    <row r="100" spans="2:7" ht="15.75">
      <c r="B100" s="7" t="s">
        <v>24</v>
      </c>
      <c r="C100" s="11">
        <f>C99+C98+C97+C96</f>
        <v>30.38</v>
      </c>
      <c r="D100" s="11">
        <f>D99+D98+D97+D96</f>
        <v>63.45</v>
      </c>
      <c r="E100" s="33" t="s">
        <v>0</v>
      </c>
      <c r="F100" s="13">
        <f>F99+F98+F97+F96</f>
        <v>210259.48</v>
      </c>
      <c r="G100" s="13">
        <f>G99+G98+G97+G96</f>
        <v>841037.92</v>
      </c>
    </row>
    <row r="101" ht="15.75">
      <c r="E101" s="24"/>
    </row>
    <row r="102" spans="2:7" ht="15.75">
      <c r="B102" s="7" t="s">
        <v>26</v>
      </c>
      <c r="C102" s="11">
        <f>C97+C96</f>
        <v>5.2</v>
      </c>
      <c r="D102" s="11">
        <f>D97+D96</f>
        <v>11.83</v>
      </c>
      <c r="E102" s="12">
        <v>19958</v>
      </c>
      <c r="F102" s="13">
        <f>F97+F96</f>
        <v>59025.785</v>
      </c>
      <c r="G102" s="13">
        <f>G97+G96</f>
        <v>236103.14</v>
      </c>
    </row>
    <row r="103" spans="2:7" ht="15.75">
      <c r="B103" s="7" t="s">
        <v>27</v>
      </c>
      <c r="C103" s="11">
        <f>C99+C98</f>
        <v>25.18</v>
      </c>
      <c r="D103" s="11">
        <f>D99+D98</f>
        <v>51.620000000000005</v>
      </c>
      <c r="E103" s="12">
        <v>11719</v>
      </c>
      <c r="F103" s="13">
        <f>F99+F98</f>
        <v>151233.695</v>
      </c>
      <c r="G103" s="13">
        <f>G99+G98</f>
        <v>604934.78</v>
      </c>
    </row>
    <row r="104" spans="2:13" ht="15.75">
      <c r="B104" s="7" t="s">
        <v>24</v>
      </c>
      <c r="C104" s="11">
        <f>C103+C102</f>
        <v>30.38</v>
      </c>
      <c r="D104" s="11">
        <f>D103+D102</f>
        <v>63.45</v>
      </c>
      <c r="E104" s="14"/>
      <c r="F104" s="13">
        <f>F103+F102</f>
        <v>210259.48</v>
      </c>
      <c r="G104" s="13">
        <f>G103+G102</f>
        <v>841037.92</v>
      </c>
      <c r="L104" s="13"/>
      <c r="M104" s="13"/>
    </row>
    <row r="106" ht="15.75">
      <c r="A106" s="7" t="s">
        <v>38</v>
      </c>
    </row>
    <row r="108" spans="2:7" ht="15.75">
      <c r="B108" s="7" t="s">
        <v>18</v>
      </c>
      <c r="C108" s="11">
        <v>0</v>
      </c>
      <c r="D108" s="11">
        <v>0</v>
      </c>
      <c r="E108" s="12">
        <v>19958</v>
      </c>
      <c r="F108" s="13">
        <f>G108/4</f>
        <v>0</v>
      </c>
      <c r="G108" s="13">
        <f>D108*E108</f>
        <v>0</v>
      </c>
    </row>
    <row r="109" spans="2:7" ht="15.75">
      <c r="B109" s="7" t="s">
        <v>20</v>
      </c>
      <c r="C109" s="11">
        <v>4.31</v>
      </c>
      <c r="D109" s="11">
        <v>9.2</v>
      </c>
      <c r="E109" s="12">
        <v>19958</v>
      </c>
      <c r="F109" s="13">
        <f>G109/4</f>
        <v>45903.399999999994</v>
      </c>
      <c r="G109" s="13">
        <f>D109*E109</f>
        <v>183613.59999999998</v>
      </c>
    </row>
    <row r="110" spans="2:7" ht="15.75">
      <c r="B110" s="7" t="s">
        <v>22</v>
      </c>
      <c r="C110" s="11">
        <v>2.96</v>
      </c>
      <c r="D110" s="11">
        <v>5.92</v>
      </c>
      <c r="E110" s="12">
        <v>11719</v>
      </c>
      <c r="F110" s="13">
        <f>G110/4</f>
        <v>17344.12</v>
      </c>
      <c r="G110" s="13">
        <f>D110*E110</f>
        <v>69376.48</v>
      </c>
    </row>
    <row r="111" spans="2:7" ht="15.75">
      <c r="B111" s="7" t="s">
        <v>23</v>
      </c>
      <c r="C111" s="11">
        <v>29.51</v>
      </c>
      <c r="D111" s="11">
        <v>57.56</v>
      </c>
      <c r="E111" s="12">
        <v>11719</v>
      </c>
      <c r="F111" s="13">
        <f>G111/4</f>
        <v>168636.41</v>
      </c>
      <c r="G111" s="13">
        <f>D111*E111</f>
        <v>674545.64</v>
      </c>
    </row>
    <row r="112" spans="2:7" ht="15.75">
      <c r="B112" s="7" t="s">
        <v>24</v>
      </c>
      <c r="C112" s="11">
        <f>C111+C110+C109+C108</f>
        <v>36.78</v>
      </c>
      <c r="D112" s="11">
        <f>D111+D110+D109+D108</f>
        <v>72.68</v>
      </c>
      <c r="E112" s="33" t="s">
        <v>0</v>
      </c>
      <c r="F112" s="13">
        <f>F111+F110+F109+F108</f>
        <v>231883.93</v>
      </c>
      <c r="G112" s="13">
        <f>G111+G110+G109+G108</f>
        <v>927535.72</v>
      </c>
    </row>
    <row r="113" ht="15.75">
      <c r="E113" s="24"/>
    </row>
    <row r="114" spans="2:7" ht="15.75">
      <c r="B114" s="7" t="s">
        <v>26</v>
      </c>
      <c r="C114" s="11">
        <f>C109+C108</f>
        <v>4.31</v>
      </c>
      <c r="D114" s="11">
        <f>D109+D108</f>
        <v>9.2</v>
      </c>
      <c r="E114" s="12">
        <v>19958</v>
      </c>
      <c r="F114" s="13">
        <f>F109+F108</f>
        <v>45903.399999999994</v>
      </c>
      <c r="G114" s="13">
        <f>G109+G108</f>
        <v>183613.59999999998</v>
      </c>
    </row>
    <row r="115" spans="2:7" ht="15.75">
      <c r="B115" s="7" t="s">
        <v>27</v>
      </c>
      <c r="C115" s="11">
        <f>C111+C110</f>
        <v>32.47</v>
      </c>
      <c r="D115" s="11">
        <f>D111+D110</f>
        <v>63.480000000000004</v>
      </c>
      <c r="E115" s="12">
        <v>11719</v>
      </c>
      <c r="F115" s="13">
        <f>F111+F110</f>
        <v>185980.53</v>
      </c>
      <c r="G115" s="13">
        <f>G111+G110</f>
        <v>743922.12</v>
      </c>
    </row>
    <row r="116" spans="2:12" ht="15.75">
      <c r="B116" s="7" t="s">
        <v>24</v>
      </c>
      <c r="C116" s="11">
        <f>C115+C114</f>
        <v>36.78</v>
      </c>
      <c r="D116" s="11">
        <f>D115+D114</f>
        <v>72.68</v>
      </c>
      <c r="E116" s="14"/>
      <c r="F116" s="13">
        <f>F115+F114</f>
        <v>231883.93</v>
      </c>
      <c r="G116" s="13">
        <f>G115+G114</f>
        <v>927535.72</v>
      </c>
      <c r="L116" s="13"/>
    </row>
    <row r="118" ht="15.75">
      <c r="A118" s="7" t="s">
        <v>39</v>
      </c>
    </row>
    <row r="120" spans="2:7" ht="15.75">
      <c r="B120" s="7" t="s">
        <v>18</v>
      </c>
      <c r="C120" s="11">
        <v>0</v>
      </c>
      <c r="D120" s="11">
        <v>0</v>
      </c>
      <c r="E120" s="12">
        <v>19958</v>
      </c>
      <c r="F120" s="13">
        <f>G120/4</f>
        <v>0</v>
      </c>
      <c r="G120" s="13">
        <f>D120*E120</f>
        <v>0</v>
      </c>
    </row>
    <row r="121" spans="2:7" ht="15.75">
      <c r="B121" s="7" t="s">
        <v>20</v>
      </c>
      <c r="C121" s="11">
        <v>3.33</v>
      </c>
      <c r="D121" s="11">
        <v>6.66</v>
      </c>
      <c r="E121" s="12">
        <v>19958</v>
      </c>
      <c r="F121" s="13">
        <f>G121/4</f>
        <v>33230.07</v>
      </c>
      <c r="G121" s="13">
        <f>D121*E121</f>
        <v>132920.28</v>
      </c>
    </row>
    <row r="122" spans="2:7" ht="15.75">
      <c r="B122" s="7" t="s">
        <v>22</v>
      </c>
      <c r="C122" s="11">
        <v>0</v>
      </c>
      <c r="D122" s="11">
        <v>0</v>
      </c>
      <c r="E122" s="12">
        <v>11719</v>
      </c>
      <c r="F122" s="13">
        <f>G122/4</f>
        <v>0</v>
      </c>
      <c r="G122" s="13">
        <f>D122*E122</f>
        <v>0</v>
      </c>
    </row>
    <row r="123" spans="2:7" ht="15.75">
      <c r="B123" s="7" t="s">
        <v>23</v>
      </c>
      <c r="C123" s="11">
        <v>13.46</v>
      </c>
      <c r="D123" s="11">
        <v>25.24</v>
      </c>
      <c r="E123" s="12">
        <v>11719</v>
      </c>
      <c r="F123" s="13">
        <f>G123/4</f>
        <v>73946.89</v>
      </c>
      <c r="G123" s="13">
        <f>D123*E123</f>
        <v>295787.56</v>
      </c>
    </row>
    <row r="124" spans="2:7" ht="15.75">
      <c r="B124" s="7" t="s">
        <v>24</v>
      </c>
      <c r="C124" s="11">
        <f>C123+C122+C121+C120</f>
        <v>16.79</v>
      </c>
      <c r="D124" s="11">
        <f>D123+D122+D121+D120</f>
        <v>31.9</v>
      </c>
      <c r="E124" s="33" t="s">
        <v>0</v>
      </c>
      <c r="F124" s="13">
        <f>F123+F122+F121+F120</f>
        <v>107176.95999999999</v>
      </c>
      <c r="G124" s="13">
        <f>G123+G122+G121+G120</f>
        <v>428707.83999999997</v>
      </c>
    </row>
    <row r="125" ht="15.75">
      <c r="E125" s="24"/>
    </row>
    <row r="126" spans="2:7" ht="15.75">
      <c r="B126" s="7" t="s">
        <v>26</v>
      </c>
      <c r="C126" s="11">
        <f>C121+C120</f>
        <v>3.33</v>
      </c>
      <c r="D126" s="11">
        <f>D121+D120</f>
        <v>6.66</v>
      </c>
      <c r="E126" s="12">
        <v>19958</v>
      </c>
      <c r="F126" s="13">
        <f>F121+F120</f>
        <v>33230.07</v>
      </c>
      <c r="G126" s="13">
        <f>G121+G120</f>
        <v>132920.28</v>
      </c>
    </row>
    <row r="127" spans="2:7" ht="15.75">
      <c r="B127" s="7" t="s">
        <v>27</v>
      </c>
      <c r="C127" s="11">
        <f>C123+C122</f>
        <v>13.46</v>
      </c>
      <c r="D127" s="11">
        <f>D123+D122</f>
        <v>25.24</v>
      </c>
      <c r="E127" s="12">
        <v>11719</v>
      </c>
      <c r="F127" s="13">
        <f>F123+F122</f>
        <v>73946.89</v>
      </c>
      <c r="G127" s="13">
        <f>G123+G122</f>
        <v>295787.56</v>
      </c>
    </row>
    <row r="128" spans="2:12" ht="15.75">
      <c r="B128" s="7" t="s">
        <v>24</v>
      </c>
      <c r="C128" s="11">
        <f>C127+C126</f>
        <v>16.79</v>
      </c>
      <c r="D128" s="11">
        <f>D127+D126</f>
        <v>31.9</v>
      </c>
      <c r="E128" s="14"/>
      <c r="F128" s="13">
        <f>F127+F126</f>
        <v>107176.95999999999</v>
      </c>
      <c r="G128" s="13">
        <f>G127+G126</f>
        <v>428707.83999999997</v>
      </c>
      <c r="L128" s="13"/>
    </row>
    <row r="131" ht="15.75">
      <c r="A131" s="7" t="s">
        <v>40</v>
      </c>
    </row>
    <row r="133" spans="2:7" ht="15.75">
      <c r="B133" s="7" t="s">
        <v>18</v>
      </c>
      <c r="C133" s="11">
        <v>0</v>
      </c>
      <c r="D133" s="11">
        <v>0</v>
      </c>
      <c r="E133" s="12">
        <v>19958</v>
      </c>
      <c r="F133" s="13">
        <f>G133/4</f>
        <v>0</v>
      </c>
      <c r="G133" s="13">
        <f>D133*E133</f>
        <v>0</v>
      </c>
    </row>
    <row r="134" spans="2:7" ht="15.75">
      <c r="B134" s="7" t="s">
        <v>20</v>
      </c>
      <c r="C134" s="11">
        <v>12.74</v>
      </c>
      <c r="D134" s="11">
        <v>28.18</v>
      </c>
      <c r="E134" s="12">
        <v>19958</v>
      </c>
      <c r="F134" s="13">
        <f>G134/4</f>
        <v>140604.11</v>
      </c>
      <c r="G134" s="13">
        <f>D134*E134</f>
        <v>562416.44</v>
      </c>
    </row>
    <row r="135" spans="2:7" ht="15.75">
      <c r="B135" s="7" t="s">
        <v>22</v>
      </c>
      <c r="C135" s="11">
        <v>0</v>
      </c>
      <c r="D135" s="11">
        <v>0</v>
      </c>
      <c r="E135" s="12">
        <v>11719</v>
      </c>
      <c r="F135" s="13">
        <f>G135/4</f>
        <v>0</v>
      </c>
      <c r="G135" s="13">
        <f>D135*E135</f>
        <v>0</v>
      </c>
    </row>
    <row r="136" spans="2:7" ht="15.75">
      <c r="B136" s="7" t="s">
        <v>23</v>
      </c>
      <c r="C136" s="11">
        <v>27.9</v>
      </c>
      <c r="D136" s="11">
        <v>53.87</v>
      </c>
      <c r="E136" s="12">
        <v>11719</v>
      </c>
      <c r="F136" s="13">
        <f>G136/4</f>
        <v>157825.6325</v>
      </c>
      <c r="G136" s="13">
        <f>D136*E136</f>
        <v>631302.53</v>
      </c>
    </row>
    <row r="137" spans="2:7" ht="15.75">
      <c r="B137" s="7" t="s">
        <v>24</v>
      </c>
      <c r="C137" s="11">
        <f>C136+C135+C134+C133</f>
        <v>40.64</v>
      </c>
      <c r="D137" s="11">
        <f>D136+D135+D134+D133</f>
        <v>82.05</v>
      </c>
      <c r="E137" s="33" t="s">
        <v>0</v>
      </c>
      <c r="F137" s="13">
        <f>F136+F135+F134+F133</f>
        <v>298429.7425</v>
      </c>
      <c r="G137" s="13">
        <f>G136+G135+G134+G133</f>
        <v>1193718.97</v>
      </c>
    </row>
    <row r="138" ht="15.75">
      <c r="E138" s="24"/>
    </row>
    <row r="139" spans="2:7" ht="15.75">
      <c r="B139" s="7" t="s">
        <v>26</v>
      </c>
      <c r="C139" s="11">
        <f>C134+C133</f>
        <v>12.74</v>
      </c>
      <c r="D139" s="11">
        <f>D134+D133</f>
        <v>28.18</v>
      </c>
      <c r="E139" s="12">
        <v>19958</v>
      </c>
      <c r="F139" s="13">
        <f>F134+F133</f>
        <v>140604.11</v>
      </c>
      <c r="G139" s="13">
        <f>G134+G133</f>
        <v>562416.44</v>
      </c>
    </row>
    <row r="140" spans="2:7" ht="15.75">
      <c r="B140" s="7" t="s">
        <v>27</v>
      </c>
      <c r="C140" s="11">
        <f>C136+C135</f>
        <v>27.9</v>
      </c>
      <c r="D140" s="11">
        <f>D136+D135</f>
        <v>53.87</v>
      </c>
      <c r="E140" s="12">
        <v>11719</v>
      </c>
      <c r="F140" s="13">
        <f>F136+F135</f>
        <v>157825.6325</v>
      </c>
      <c r="G140" s="13">
        <f>G136+G135</f>
        <v>631302.53</v>
      </c>
    </row>
    <row r="141" spans="2:12" ht="15.75">
      <c r="B141" s="7" t="s">
        <v>24</v>
      </c>
      <c r="C141" s="11">
        <f>C140+C139</f>
        <v>40.64</v>
      </c>
      <c r="D141" s="11">
        <f>D140+D139</f>
        <v>82.05</v>
      </c>
      <c r="E141" s="14"/>
      <c r="F141" s="13">
        <f>F140+F139</f>
        <v>298429.7425</v>
      </c>
      <c r="G141" s="13">
        <f>G140+G139</f>
        <v>1193718.97</v>
      </c>
      <c r="L141" s="13"/>
    </row>
    <row r="143" ht="15.75">
      <c r="A143" s="7" t="s">
        <v>41</v>
      </c>
    </row>
    <row r="145" spans="2:7" ht="15.75">
      <c r="B145" s="7" t="s">
        <v>18</v>
      </c>
      <c r="C145" s="11">
        <v>0</v>
      </c>
      <c r="D145" s="11">
        <v>0</v>
      </c>
      <c r="E145" s="12">
        <v>19958</v>
      </c>
      <c r="F145" s="13">
        <f>G145/4</f>
        <v>0</v>
      </c>
      <c r="G145" s="13">
        <f>D145*E145</f>
        <v>0</v>
      </c>
    </row>
    <row r="146" spans="2:7" ht="15.75">
      <c r="B146" s="7" t="s">
        <v>20</v>
      </c>
      <c r="C146" s="11">
        <v>5.74</v>
      </c>
      <c r="D146" s="11">
        <v>13.31</v>
      </c>
      <c r="E146" s="12">
        <v>19958</v>
      </c>
      <c r="F146" s="13">
        <f>G146/4</f>
        <v>66410.245</v>
      </c>
      <c r="G146" s="13">
        <f>D146*E146</f>
        <v>265640.98</v>
      </c>
    </row>
    <row r="147" spans="2:7" ht="15.75">
      <c r="B147" s="7" t="s">
        <v>22</v>
      </c>
      <c r="C147" s="11">
        <v>0.84</v>
      </c>
      <c r="D147" s="11">
        <v>1.68</v>
      </c>
      <c r="E147" s="12">
        <v>11719</v>
      </c>
      <c r="F147" s="13">
        <f>G147/4</f>
        <v>4921.98</v>
      </c>
      <c r="G147" s="13">
        <f>D147*E147</f>
        <v>19687.92</v>
      </c>
    </row>
    <row r="148" spans="2:7" ht="15.75">
      <c r="B148" s="7" t="s">
        <v>23</v>
      </c>
      <c r="C148" s="11">
        <v>11.19</v>
      </c>
      <c r="D148" s="11">
        <v>21.31</v>
      </c>
      <c r="E148" s="12">
        <v>11719</v>
      </c>
      <c r="F148" s="13">
        <f>G148/4</f>
        <v>62432.972499999996</v>
      </c>
      <c r="G148" s="13">
        <f>D148*E148</f>
        <v>249731.88999999998</v>
      </c>
    </row>
    <row r="149" spans="2:7" ht="15.75">
      <c r="B149" s="7" t="s">
        <v>24</v>
      </c>
      <c r="C149" s="11">
        <f>C148+C147+C146+C145</f>
        <v>17.77</v>
      </c>
      <c r="D149" s="11">
        <f>D148+D147+D146+D145</f>
        <v>36.3</v>
      </c>
      <c r="E149" s="33" t="s">
        <v>0</v>
      </c>
      <c r="F149" s="13">
        <f>F148+F147+F146+F145</f>
        <v>133765.1975</v>
      </c>
      <c r="G149" s="13">
        <f>G148+G147+G146+G145</f>
        <v>535060.79</v>
      </c>
    </row>
    <row r="150" ht="15.75">
      <c r="E150" s="24"/>
    </row>
    <row r="151" spans="2:7" ht="15.75">
      <c r="B151" s="7" t="s">
        <v>26</v>
      </c>
      <c r="C151" s="11">
        <f>C146+C145</f>
        <v>5.74</v>
      </c>
      <c r="D151" s="11">
        <f>D146+D145</f>
        <v>13.31</v>
      </c>
      <c r="E151" s="12">
        <v>19958</v>
      </c>
      <c r="F151" s="13">
        <f>F146+F145</f>
        <v>66410.245</v>
      </c>
      <c r="G151" s="13">
        <f>G146+G145</f>
        <v>265640.98</v>
      </c>
    </row>
    <row r="152" spans="2:7" ht="15.75">
      <c r="B152" s="7" t="s">
        <v>27</v>
      </c>
      <c r="C152" s="11">
        <f>C148+C147</f>
        <v>12.03</v>
      </c>
      <c r="D152" s="11">
        <f>D148+D147</f>
        <v>22.99</v>
      </c>
      <c r="E152" s="12">
        <v>11719</v>
      </c>
      <c r="F152" s="13">
        <f>F148+F147</f>
        <v>67354.9525</v>
      </c>
      <c r="G152" s="13">
        <f>G148+G147</f>
        <v>269419.81</v>
      </c>
    </row>
    <row r="153" spans="2:12" ht="15.75">
      <c r="B153" s="7" t="s">
        <v>24</v>
      </c>
      <c r="C153" s="11">
        <f>C152+C151</f>
        <v>17.77</v>
      </c>
      <c r="D153" s="11">
        <f>D152+D151</f>
        <v>36.3</v>
      </c>
      <c r="E153" s="14"/>
      <c r="F153" s="13">
        <f>F152+F151</f>
        <v>133765.1975</v>
      </c>
      <c r="G153" s="13">
        <f>G152+G151</f>
        <v>535060.79</v>
      </c>
      <c r="L153" s="13"/>
    </row>
    <row r="155" ht="15.75">
      <c r="A155" s="7" t="s">
        <v>42</v>
      </c>
    </row>
    <row r="157" spans="2:7" ht="15.75">
      <c r="B157" s="7" t="s">
        <v>18</v>
      </c>
      <c r="C157" s="11">
        <v>3.53</v>
      </c>
      <c r="D157" s="11">
        <v>10.98</v>
      </c>
      <c r="E157" s="12">
        <v>19958</v>
      </c>
      <c r="F157" s="13">
        <f>G157/4</f>
        <v>54784.71</v>
      </c>
      <c r="G157" s="13">
        <f>D157*E157</f>
        <v>219138.84</v>
      </c>
    </row>
    <row r="158" spans="2:7" ht="15.75">
      <c r="B158" s="7" t="s">
        <v>20</v>
      </c>
      <c r="C158" s="11">
        <v>6.45</v>
      </c>
      <c r="D158" s="11">
        <v>21.79</v>
      </c>
      <c r="E158" s="12">
        <v>19958</v>
      </c>
      <c r="F158" s="13">
        <f>G158/4</f>
        <v>108721.205</v>
      </c>
      <c r="G158" s="13">
        <f>D158*E158</f>
        <v>434884.82</v>
      </c>
    </row>
    <row r="159" spans="2:7" ht="15.75">
      <c r="B159" s="7" t="s">
        <v>22</v>
      </c>
      <c r="C159" s="11">
        <v>14.17</v>
      </c>
      <c r="D159" s="11">
        <v>29.32</v>
      </c>
      <c r="E159" s="12">
        <v>11719</v>
      </c>
      <c r="F159" s="13">
        <f>G159/4</f>
        <v>85900.27</v>
      </c>
      <c r="G159" s="13">
        <f>D159*E159</f>
        <v>343601.08</v>
      </c>
    </row>
    <row r="160" spans="2:7" ht="15.75">
      <c r="B160" s="7" t="s">
        <v>23</v>
      </c>
      <c r="C160" s="11">
        <v>61.95</v>
      </c>
      <c r="D160" s="11">
        <v>123.39</v>
      </c>
      <c r="E160" s="12">
        <v>11719</v>
      </c>
      <c r="F160" s="13">
        <f>G160/4</f>
        <v>361501.8525</v>
      </c>
      <c r="G160" s="13">
        <f>D160*E160</f>
        <v>1446007.41</v>
      </c>
    </row>
    <row r="161" spans="2:7" ht="15.75">
      <c r="B161" s="7" t="s">
        <v>24</v>
      </c>
      <c r="C161" s="11">
        <f>C160+C159+C158+C157</f>
        <v>86.10000000000001</v>
      </c>
      <c r="D161" s="11">
        <f>D160+D159+D158+D157</f>
        <v>185.48</v>
      </c>
      <c r="E161" s="33" t="s">
        <v>0</v>
      </c>
      <c r="F161" s="13">
        <f>F160+F159+F158+F157</f>
        <v>610908.0375</v>
      </c>
      <c r="G161" s="13">
        <f>G160+G159+G158+G157</f>
        <v>2443632.15</v>
      </c>
    </row>
    <row r="162" ht="15.75">
      <c r="E162" s="24"/>
    </row>
    <row r="163" spans="2:7" ht="15.75">
      <c r="B163" s="7" t="s">
        <v>26</v>
      </c>
      <c r="C163" s="11">
        <f>C158+C157</f>
        <v>9.98</v>
      </c>
      <c r="D163" s="11">
        <f>D158+D157</f>
        <v>32.769999999999996</v>
      </c>
      <c r="E163" s="12">
        <v>19958</v>
      </c>
      <c r="F163" s="13">
        <f>F158+F157</f>
        <v>163505.915</v>
      </c>
      <c r="G163" s="13">
        <f>G158+G157</f>
        <v>654023.66</v>
      </c>
    </row>
    <row r="164" spans="2:7" ht="15.75">
      <c r="B164" s="7" t="s">
        <v>27</v>
      </c>
      <c r="C164" s="11">
        <f>C160+C159</f>
        <v>76.12</v>
      </c>
      <c r="D164" s="11">
        <f>D160+D159</f>
        <v>152.71</v>
      </c>
      <c r="E164" s="12">
        <v>11719</v>
      </c>
      <c r="F164" s="13">
        <f>F160+F159</f>
        <v>447402.1225</v>
      </c>
      <c r="G164" s="13">
        <f>G160+G159</f>
        <v>1789608.49</v>
      </c>
    </row>
    <row r="165" spans="2:12" ht="15.75">
      <c r="B165" s="7" t="s">
        <v>24</v>
      </c>
      <c r="C165" s="11">
        <f>C164+C163</f>
        <v>86.10000000000001</v>
      </c>
      <c r="D165" s="11">
        <f>D164+D163</f>
        <v>185.48000000000002</v>
      </c>
      <c r="E165" s="14"/>
      <c r="F165" s="13">
        <f>F164+F163</f>
        <v>610908.0375</v>
      </c>
      <c r="G165" s="13">
        <f>G164+G163</f>
        <v>2443632.15</v>
      </c>
      <c r="L165" s="13"/>
    </row>
    <row r="168" ht="15.75" hidden="1">
      <c r="A168" s="7"/>
    </row>
    <row r="169" ht="15.75" hidden="1"/>
    <row r="170" spans="2:7" ht="15.75" hidden="1">
      <c r="B170" s="7"/>
      <c r="C170" s="11"/>
      <c r="D170" s="11"/>
      <c r="E170" s="12"/>
      <c r="F170" s="13"/>
      <c r="G170" s="13"/>
    </row>
    <row r="171" spans="1:7" ht="15.75" hidden="1">
      <c r="A171" s="32"/>
      <c r="B171" s="7"/>
      <c r="C171" s="11"/>
      <c r="D171" s="11"/>
      <c r="E171" s="12"/>
      <c r="F171" s="13"/>
      <c r="G171" s="13"/>
    </row>
    <row r="172" spans="1:7" ht="15.75" hidden="1">
      <c r="A172" s="32"/>
      <c r="B172" s="7"/>
      <c r="C172" s="11"/>
      <c r="D172" s="11"/>
      <c r="E172" s="12"/>
      <c r="F172" s="13"/>
      <c r="G172" s="13"/>
    </row>
    <row r="173" spans="2:7" ht="15.75" hidden="1">
      <c r="B173" s="7"/>
      <c r="C173" s="11"/>
      <c r="D173" s="11"/>
      <c r="E173" s="12"/>
      <c r="F173" s="13"/>
      <c r="G173" s="13"/>
    </row>
    <row r="174" spans="2:7" ht="15.75" hidden="1">
      <c r="B174" s="7"/>
      <c r="C174" s="11"/>
      <c r="D174" s="11"/>
      <c r="E174" s="14"/>
      <c r="F174" s="13"/>
      <c r="G174" s="13"/>
    </row>
    <row r="175" ht="15.75" hidden="1">
      <c r="E175" s="24"/>
    </row>
    <row r="176" spans="2:7" ht="15.75" hidden="1">
      <c r="B176" s="7"/>
      <c r="C176" s="11"/>
      <c r="D176" s="11"/>
      <c r="E176" s="12"/>
      <c r="F176" s="13"/>
      <c r="G176" s="13"/>
    </row>
    <row r="177" spans="2:7" ht="15.75" hidden="1">
      <c r="B177" s="7"/>
      <c r="C177" s="11"/>
      <c r="D177" s="11"/>
      <c r="E177" s="12"/>
      <c r="F177" s="13"/>
      <c r="G177" s="13"/>
    </row>
    <row r="178" spans="2:7" ht="15.75" hidden="1">
      <c r="B178" s="7"/>
      <c r="C178" s="11"/>
      <c r="D178" s="11"/>
      <c r="E178" s="14"/>
      <c r="F178" s="13"/>
      <c r="G178" s="13"/>
    </row>
    <row r="179" ht="15.75" hidden="1"/>
    <row r="180" ht="15.75">
      <c r="A180" s="7" t="s">
        <v>43</v>
      </c>
    </row>
    <row r="182" spans="2:7" ht="15.75">
      <c r="B182" s="7" t="s">
        <v>18</v>
      </c>
      <c r="C182" s="11">
        <f>C9+C21+C45+C58+C83+C96+C108+C120+C133+C145+C157+C70</f>
        <v>12.15</v>
      </c>
      <c r="D182" s="11">
        <f>SUM(D9,D21,D45,D58,D70,D83,D96,D108,D120,D133,D145,D157)</f>
        <v>38.09</v>
      </c>
      <c r="E182" s="12">
        <v>19958</v>
      </c>
      <c r="F182" s="13">
        <f>G182/4</f>
        <v>190050.05500000002</v>
      </c>
      <c r="G182" s="13">
        <f>D182*E182</f>
        <v>760200.2200000001</v>
      </c>
    </row>
    <row r="183" spans="2:7" ht="15.75">
      <c r="B183" s="7" t="s">
        <v>20</v>
      </c>
      <c r="C183" s="11">
        <f>SUM(C10,C22,C46,C59,C71,C84,C97,C109,C121,C134,C146,C158)</f>
        <v>80.39</v>
      </c>
      <c r="D183" s="11">
        <f>SUM(D10,D22,D46,D59,D71,D84,D97,D109,D121,D134,D146,D158)</f>
        <v>195.37</v>
      </c>
      <c r="E183" s="12">
        <v>19958</v>
      </c>
      <c r="F183" s="13">
        <f>G183/4</f>
        <v>974798.615</v>
      </c>
      <c r="G183" s="13">
        <f>D183*E183</f>
        <v>3899194.46</v>
      </c>
    </row>
    <row r="184" spans="2:7" ht="15.75">
      <c r="B184" s="7" t="s">
        <v>22</v>
      </c>
      <c r="C184" s="11">
        <f>SUM(C11,C23,C47,C60,C72,C85,C98,C110,C122,C135,C147,C159)</f>
        <v>55.910000000000004</v>
      </c>
      <c r="D184" s="11">
        <f>SUM(D11,D23,D47,D60,D72,D85,D98,D110,D122,D135,D147,D159)</f>
        <v>115.65</v>
      </c>
      <c r="E184" s="12">
        <v>11719</v>
      </c>
      <c r="F184" s="13">
        <f>G184/4</f>
        <v>338825.5875</v>
      </c>
      <c r="G184" s="13">
        <f>D184*E184</f>
        <v>1355302.35</v>
      </c>
    </row>
    <row r="185" spans="2:7" ht="15.75">
      <c r="B185" s="7" t="s">
        <v>23</v>
      </c>
      <c r="C185" s="11">
        <f>SUM(C12,C24,C48,C61,C73,C86,C99,C111,C123,C136,C148,C160)</f>
        <v>406.91999999999996</v>
      </c>
      <c r="D185" s="11">
        <f>SUM(D12,D24,D48,D61,D73,D86,D99,D111,D123,D136,D148,D160)</f>
        <v>807.9300000000001</v>
      </c>
      <c r="E185" s="12">
        <v>11719</v>
      </c>
      <c r="F185" s="13">
        <f>G185/4</f>
        <v>2367032.9175</v>
      </c>
      <c r="G185" s="13">
        <f>D185*E185</f>
        <v>9468131.67</v>
      </c>
    </row>
    <row r="186" spans="2:7" ht="15.75">
      <c r="B186" s="7" t="s">
        <v>24</v>
      </c>
      <c r="C186" s="11">
        <f>SUM(C182:C185)</f>
        <v>555.37</v>
      </c>
      <c r="D186" s="11">
        <f>SUM(D182:D185)</f>
        <v>1157.04</v>
      </c>
      <c r="E186" s="33" t="s">
        <v>0</v>
      </c>
      <c r="F186" s="13">
        <f>F185+F184+F183+F182</f>
        <v>3870707.1750000003</v>
      </c>
      <c r="G186" s="13">
        <f>G185+G184+G183+G182</f>
        <v>15482828.700000001</v>
      </c>
    </row>
    <row r="187" ht="15.75">
      <c r="E187" s="24"/>
    </row>
    <row r="188" spans="2:7" ht="15.75">
      <c r="B188" s="7" t="s">
        <v>26</v>
      </c>
      <c r="C188" s="11">
        <f>SUM(C182:C183)</f>
        <v>92.54</v>
      </c>
      <c r="D188" s="11">
        <f>SUM(D182:D183)</f>
        <v>233.46</v>
      </c>
      <c r="E188" s="12">
        <v>19958</v>
      </c>
      <c r="F188" s="13">
        <f>F183+F182</f>
        <v>1164848.67</v>
      </c>
      <c r="G188" s="13">
        <f>G183+G182</f>
        <v>4659394.68</v>
      </c>
    </row>
    <row r="189" spans="2:7" ht="15.75">
      <c r="B189" s="7" t="s">
        <v>27</v>
      </c>
      <c r="C189" s="11">
        <f>SUM(C184:C185)</f>
        <v>462.83</v>
      </c>
      <c r="D189" s="11">
        <f>SUM(D184:D185)</f>
        <v>923.58</v>
      </c>
      <c r="E189" s="12">
        <v>11719</v>
      </c>
      <c r="F189" s="13">
        <f>F185+F184</f>
        <v>2705858.505</v>
      </c>
      <c r="G189" s="13">
        <f>G185+G184</f>
        <v>10823434.02</v>
      </c>
    </row>
    <row r="190" spans="2:12" ht="15.75">
      <c r="B190" s="7" t="s">
        <v>24</v>
      </c>
      <c r="C190" s="11">
        <f>SUM(C188:C189)</f>
        <v>555.37</v>
      </c>
      <c r="D190" s="11">
        <f>SUM(D188:D189)</f>
        <v>1157.04</v>
      </c>
      <c r="E190" s="14"/>
      <c r="F190" s="13">
        <f>F189+F188</f>
        <v>3870707.175</v>
      </c>
      <c r="G190" s="13">
        <f>G189+G188</f>
        <v>15482828.7</v>
      </c>
      <c r="L190" s="13"/>
    </row>
    <row r="192" ht="15.75">
      <c r="A192" s="7" t="s">
        <v>44</v>
      </c>
    </row>
    <row r="194" ht="15.75">
      <c r="A194" s="7" t="s">
        <v>45</v>
      </c>
    </row>
    <row r="196" spans="2:7" ht="15.75">
      <c r="B196" s="7" t="s">
        <v>18</v>
      </c>
      <c r="C196" s="11">
        <v>8.02</v>
      </c>
      <c r="D196" s="11">
        <v>21.09</v>
      </c>
      <c r="E196" s="12">
        <v>19958</v>
      </c>
      <c r="F196" s="13">
        <f>G196/4</f>
        <v>105228.555</v>
      </c>
      <c r="G196" s="13">
        <f>D196*E196</f>
        <v>420914.22</v>
      </c>
    </row>
    <row r="197" spans="2:7" ht="15.75">
      <c r="B197" s="7" t="s">
        <v>20</v>
      </c>
      <c r="C197" s="11">
        <v>1.76</v>
      </c>
      <c r="D197" s="11">
        <v>3.52</v>
      </c>
      <c r="E197" s="12">
        <v>19958</v>
      </c>
      <c r="F197" s="13">
        <f>G197/4</f>
        <v>17563.04</v>
      </c>
      <c r="G197" s="13">
        <f>D197*E197</f>
        <v>70252.16</v>
      </c>
    </row>
    <row r="198" spans="2:7" ht="15.75">
      <c r="B198" s="7" t="s">
        <v>22</v>
      </c>
      <c r="C198" s="11">
        <v>7.47</v>
      </c>
      <c r="D198" s="11">
        <v>14.94</v>
      </c>
      <c r="E198" s="12">
        <v>11719</v>
      </c>
      <c r="F198" s="13">
        <f>G198/4</f>
        <v>43770.465</v>
      </c>
      <c r="G198" s="13">
        <f>D198*E198</f>
        <v>175081.86</v>
      </c>
    </row>
    <row r="199" spans="2:7" ht="15.75">
      <c r="B199" s="7" t="s">
        <v>23</v>
      </c>
      <c r="C199" s="11">
        <v>29.74</v>
      </c>
      <c r="D199" s="11">
        <v>58.69</v>
      </c>
      <c r="E199" s="12">
        <v>11719</v>
      </c>
      <c r="F199" s="13">
        <f>G199/4</f>
        <v>171947.0275</v>
      </c>
      <c r="G199" s="13">
        <f>D199*E199</f>
        <v>687788.11</v>
      </c>
    </row>
    <row r="200" spans="2:7" ht="15.75">
      <c r="B200" s="7" t="s">
        <v>24</v>
      </c>
      <c r="C200" s="11">
        <f>C199+C198+C197+C196</f>
        <v>46.989999999999995</v>
      </c>
      <c r="D200" s="11">
        <f>D199+D198+D197+D196</f>
        <v>98.24</v>
      </c>
      <c r="E200" s="33" t="s">
        <v>0</v>
      </c>
      <c r="F200" s="13">
        <f>F199+F198+F197+F196</f>
        <v>338509.0875</v>
      </c>
      <c r="G200" s="13">
        <f>G199+G198+G197+G196</f>
        <v>1354036.35</v>
      </c>
    </row>
    <row r="201" ht="15.75">
      <c r="E201" s="24"/>
    </row>
    <row r="202" spans="2:7" ht="15.75">
      <c r="B202" s="7" t="s">
        <v>26</v>
      </c>
      <c r="C202" s="11">
        <f>C197+C196</f>
        <v>9.78</v>
      </c>
      <c r="D202" s="11">
        <f>D197+D196</f>
        <v>24.61</v>
      </c>
      <c r="E202" s="12">
        <v>19958</v>
      </c>
      <c r="F202" s="13">
        <f>F197+F196</f>
        <v>122791.595</v>
      </c>
      <c r="G202" s="13">
        <f>G197+G196</f>
        <v>491166.38</v>
      </c>
    </row>
    <row r="203" spans="2:7" ht="15.75">
      <c r="B203" s="7" t="s">
        <v>27</v>
      </c>
      <c r="C203" s="11">
        <f>C199+C198</f>
        <v>37.21</v>
      </c>
      <c r="D203" s="11">
        <f>D199+D198</f>
        <v>73.63</v>
      </c>
      <c r="E203" s="12">
        <v>11719</v>
      </c>
      <c r="F203" s="13">
        <f>F199+F198</f>
        <v>215717.4925</v>
      </c>
      <c r="G203" s="13">
        <f>G199+G198</f>
        <v>862869.97</v>
      </c>
    </row>
    <row r="204" spans="2:12" ht="15.75">
      <c r="B204" s="7" t="s">
        <v>24</v>
      </c>
      <c r="C204" s="11">
        <f>C203+C202</f>
        <v>46.99</v>
      </c>
      <c r="D204" s="11">
        <f>D203+D202</f>
        <v>98.24</v>
      </c>
      <c r="E204" s="14"/>
      <c r="F204" s="13">
        <f>F203+F202</f>
        <v>338509.0875</v>
      </c>
      <c r="G204" s="13">
        <f>G203+G202</f>
        <v>1354036.35</v>
      </c>
      <c r="L204" s="13"/>
    </row>
    <row r="206" ht="15.75">
      <c r="A206" s="7" t="s">
        <v>46</v>
      </c>
    </row>
    <row r="208" spans="2:7" ht="15.75">
      <c r="B208" s="7" t="s">
        <v>18</v>
      </c>
      <c r="C208" s="11">
        <v>0</v>
      </c>
      <c r="D208" s="11">
        <v>0</v>
      </c>
      <c r="E208" s="12">
        <v>19958</v>
      </c>
      <c r="F208" s="13">
        <f>G208/4</f>
        <v>0</v>
      </c>
      <c r="G208" s="13">
        <f>D208*E208</f>
        <v>0</v>
      </c>
    </row>
    <row r="209" spans="2:7" ht="15.75">
      <c r="B209" s="7" t="s">
        <v>20</v>
      </c>
      <c r="C209" s="11">
        <v>14.66</v>
      </c>
      <c r="D209" s="11">
        <v>46.25</v>
      </c>
      <c r="E209" s="12">
        <v>19958</v>
      </c>
      <c r="F209" s="13">
        <f>G209/4</f>
        <v>230764.375</v>
      </c>
      <c r="G209" s="13">
        <f>D209*E209</f>
        <v>923057.5</v>
      </c>
    </row>
    <row r="210" spans="2:7" ht="15.75">
      <c r="B210" s="7" t="s">
        <v>22</v>
      </c>
      <c r="C210" s="11">
        <v>8.49</v>
      </c>
      <c r="D210" s="11">
        <v>17.38</v>
      </c>
      <c r="E210" s="12">
        <v>11719</v>
      </c>
      <c r="F210" s="13">
        <f>G210/4</f>
        <v>50919.055</v>
      </c>
      <c r="G210" s="13">
        <f>D210*E210</f>
        <v>203676.22</v>
      </c>
    </row>
    <row r="211" spans="2:7" ht="15.75">
      <c r="B211" s="7" t="s">
        <v>23</v>
      </c>
      <c r="C211" s="11">
        <v>91</v>
      </c>
      <c r="D211" s="11">
        <v>181.62</v>
      </c>
      <c r="E211" s="12">
        <v>11719</v>
      </c>
      <c r="F211" s="13">
        <f>G211/4</f>
        <v>532101.1950000001</v>
      </c>
      <c r="G211" s="13">
        <f>D211*E211</f>
        <v>2128404.7800000003</v>
      </c>
    </row>
    <row r="212" spans="2:7" ht="15.75">
      <c r="B212" s="7" t="s">
        <v>24</v>
      </c>
      <c r="C212" s="11">
        <f>C211+C210+C209+C208</f>
        <v>114.14999999999999</v>
      </c>
      <c r="D212" s="11">
        <f>D211+D210+D209+D208</f>
        <v>245.25</v>
      </c>
      <c r="E212" s="33" t="s">
        <v>0</v>
      </c>
      <c r="F212" s="13">
        <f>F211+F210+F209+F208</f>
        <v>813784.6250000001</v>
      </c>
      <c r="G212" s="13">
        <f>G211+G210+G209+G208</f>
        <v>3255138.5000000005</v>
      </c>
    </row>
    <row r="213" ht="15.75">
      <c r="E213" s="24"/>
    </row>
    <row r="214" spans="2:7" ht="15.75">
      <c r="B214" s="7" t="s">
        <v>26</v>
      </c>
      <c r="C214" s="11">
        <f>C209+C208</f>
        <v>14.66</v>
      </c>
      <c r="D214" s="11">
        <f>D209+D208</f>
        <v>46.25</v>
      </c>
      <c r="E214" s="12">
        <v>19958</v>
      </c>
      <c r="F214" s="13">
        <f>F209+F208</f>
        <v>230764.375</v>
      </c>
      <c r="G214" s="13">
        <f>G209+G208</f>
        <v>923057.5</v>
      </c>
    </row>
    <row r="215" spans="2:7" ht="15.75">
      <c r="B215" s="7" t="s">
        <v>27</v>
      </c>
      <c r="C215" s="11">
        <f>C211+C210</f>
        <v>99.49</v>
      </c>
      <c r="D215" s="11">
        <f>D211+D210</f>
        <v>199</v>
      </c>
      <c r="E215" s="12">
        <v>11719</v>
      </c>
      <c r="F215" s="13">
        <f>F211+F210</f>
        <v>583020.2500000001</v>
      </c>
      <c r="G215" s="13">
        <f>G211+G210</f>
        <v>2332081.0000000005</v>
      </c>
    </row>
    <row r="216" spans="2:12" ht="15.75">
      <c r="B216" s="7" t="s">
        <v>24</v>
      </c>
      <c r="C216" s="11">
        <f>C215+C214</f>
        <v>114.14999999999999</v>
      </c>
      <c r="D216" s="11">
        <f>D215+D214</f>
        <v>245.25</v>
      </c>
      <c r="E216" s="14"/>
      <c r="F216" s="13">
        <f>F215+F214</f>
        <v>813784.6250000001</v>
      </c>
      <c r="G216" s="13">
        <f>G215+G214</f>
        <v>3255138.5000000005</v>
      </c>
      <c r="L216" s="13"/>
    </row>
    <row r="218" ht="15.75">
      <c r="A218" s="7" t="s">
        <v>47</v>
      </c>
    </row>
    <row r="220" spans="2:7" ht="15.75">
      <c r="B220" s="7" t="s">
        <v>18</v>
      </c>
      <c r="C220" s="11">
        <v>5.98</v>
      </c>
      <c r="D220" s="11">
        <v>18.23</v>
      </c>
      <c r="E220" s="12">
        <v>19958</v>
      </c>
      <c r="F220" s="13">
        <f>G220/4</f>
        <v>90958.585</v>
      </c>
      <c r="G220" s="13">
        <f>D220*E220</f>
        <v>363834.34</v>
      </c>
    </row>
    <row r="221" spans="2:7" ht="15.75">
      <c r="B221" s="7" t="s">
        <v>20</v>
      </c>
      <c r="C221" s="11">
        <v>9.92</v>
      </c>
      <c r="D221" s="11">
        <v>28.7</v>
      </c>
      <c r="E221" s="12">
        <v>19958</v>
      </c>
      <c r="F221" s="13">
        <f>G221/4</f>
        <v>143198.65</v>
      </c>
      <c r="G221" s="13">
        <f>D221*E221</f>
        <v>572794.6</v>
      </c>
    </row>
    <row r="222" spans="2:7" ht="15.75">
      <c r="B222" s="7" t="s">
        <v>22</v>
      </c>
      <c r="C222" s="11">
        <v>4.45</v>
      </c>
      <c r="D222" s="11">
        <v>9.58</v>
      </c>
      <c r="E222" s="12">
        <v>11719</v>
      </c>
      <c r="F222" s="13">
        <f>G222/4</f>
        <v>28067.005</v>
      </c>
      <c r="G222" s="13">
        <f>D222*E222</f>
        <v>112268.02</v>
      </c>
    </row>
    <row r="223" spans="2:7" ht="15.75">
      <c r="B223" s="7" t="s">
        <v>23</v>
      </c>
      <c r="C223" s="11">
        <v>98.38</v>
      </c>
      <c r="D223" s="11">
        <v>196.45</v>
      </c>
      <c r="E223" s="12">
        <v>11719</v>
      </c>
      <c r="F223" s="13">
        <f>G223/4</f>
        <v>575549.3875</v>
      </c>
      <c r="G223" s="13">
        <f>D223*E223</f>
        <v>2302197.55</v>
      </c>
    </row>
    <row r="224" spans="2:7" ht="15.75">
      <c r="B224" s="7" t="s">
        <v>24</v>
      </c>
      <c r="C224" s="11">
        <f>C223+C222+C221+C220</f>
        <v>118.73</v>
      </c>
      <c r="D224" s="11">
        <f>D223+D222+D221+D220</f>
        <v>252.95999999999998</v>
      </c>
      <c r="E224" s="33" t="s">
        <v>0</v>
      </c>
      <c r="F224" s="13">
        <f>F223+F222+F221+F220</f>
        <v>837773.6275</v>
      </c>
      <c r="G224" s="13">
        <f>G223+G222+G221+G220</f>
        <v>3351094.51</v>
      </c>
    </row>
    <row r="225" ht="15.75">
      <c r="E225" s="24"/>
    </row>
    <row r="226" spans="2:7" ht="15.75">
      <c r="B226" s="7" t="s">
        <v>26</v>
      </c>
      <c r="C226" s="11">
        <f>C221+C220</f>
        <v>15.9</v>
      </c>
      <c r="D226" s="11">
        <f>D221+D220</f>
        <v>46.93</v>
      </c>
      <c r="E226" s="12">
        <v>19958</v>
      </c>
      <c r="F226" s="13">
        <f>F221+F220</f>
        <v>234157.235</v>
      </c>
      <c r="G226" s="13">
        <f>G221+G220</f>
        <v>936628.94</v>
      </c>
    </row>
    <row r="227" spans="2:7" ht="15.75">
      <c r="B227" s="7" t="s">
        <v>27</v>
      </c>
      <c r="C227" s="11">
        <f>C223+C222</f>
        <v>102.83</v>
      </c>
      <c r="D227" s="11">
        <f>D223+D222</f>
        <v>206.03</v>
      </c>
      <c r="E227" s="12">
        <v>11719</v>
      </c>
      <c r="F227" s="13">
        <f>F223+F222</f>
        <v>603616.3925</v>
      </c>
      <c r="G227" s="13">
        <f>G223+G222</f>
        <v>2414465.57</v>
      </c>
    </row>
    <row r="228" spans="2:12" ht="15.75">
      <c r="B228" s="7" t="s">
        <v>24</v>
      </c>
      <c r="C228" s="11">
        <f>C227+C226</f>
        <v>118.73</v>
      </c>
      <c r="D228" s="11">
        <f>D227+D226</f>
        <v>252.96</v>
      </c>
      <c r="E228" s="14"/>
      <c r="F228" s="13">
        <f>F227+F226</f>
        <v>837773.6275</v>
      </c>
      <c r="G228" s="13">
        <f>G227+G226</f>
        <v>3351094.51</v>
      </c>
      <c r="L228" s="13"/>
    </row>
    <row r="231" ht="15.75">
      <c r="A231" s="7" t="s">
        <v>48</v>
      </c>
    </row>
    <row r="233" spans="2:7" ht="15.75">
      <c r="B233" s="7" t="s">
        <v>18</v>
      </c>
      <c r="C233" s="11">
        <v>8</v>
      </c>
      <c r="D233" s="11">
        <v>26.08</v>
      </c>
      <c r="E233" s="12">
        <v>19958</v>
      </c>
      <c r="F233" s="13">
        <f>G233/4</f>
        <v>130126.15999999999</v>
      </c>
      <c r="G233" s="13">
        <f>D233*E233</f>
        <v>520504.63999999996</v>
      </c>
    </row>
    <row r="234" spans="2:7" ht="15.75">
      <c r="B234" s="7" t="s">
        <v>20</v>
      </c>
      <c r="C234" s="11">
        <v>4.83</v>
      </c>
      <c r="D234" s="11">
        <v>9.66</v>
      </c>
      <c r="E234" s="12">
        <v>19958</v>
      </c>
      <c r="F234" s="13">
        <f>G234/4</f>
        <v>48198.57</v>
      </c>
      <c r="G234" s="13">
        <f>D234*E234</f>
        <v>192794.28</v>
      </c>
    </row>
    <row r="235" spans="2:7" ht="15.75">
      <c r="B235" s="7" t="s">
        <v>22</v>
      </c>
      <c r="C235" s="11">
        <v>7.1</v>
      </c>
      <c r="D235" s="11">
        <v>14.2</v>
      </c>
      <c r="E235" s="12">
        <v>11719</v>
      </c>
      <c r="F235" s="13">
        <f>G235/4</f>
        <v>41602.45</v>
      </c>
      <c r="G235" s="13">
        <f>D235*E235</f>
        <v>166409.8</v>
      </c>
    </row>
    <row r="236" spans="2:7" ht="15.75">
      <c r="B236" s="7" t="s">
        <v>23</v>
      </c>
      <c r="C236" s="11">
        <v>41.28</v>
      </c>
      <c r="D236" s="11">
        <v>82.08</v>
      </c>
      <c r="E236" s="12">
        <v>11719</v>
      </c>
      <c r="F236" s="13">
        <f>G236/4</f>
        <v>240473.88</v>
      </c>
      <c r="G236" s="13">
        <f>D236*E236</f>
        <v>961895.52</v>
      </c>
    </row>
    <row r="237" spans="2:7" ht="15.75">
      <c r="B237" s="7" t="s">
        <v>24</v>
      </c>
      <c r="C237" s="11">
        <f>C236+C235+C234+C233</f>
        <v>61.21</v>
      </c>
      <c r="D237" s="11">
        <f>D236+D235+D234+D233</f>
        <v>132.01999999999998</v>
      </c>
      <c r="E237" s="33" t="s">
        <v>0</v>
      </c>
      <c r="F237" s="13">
        <f>F236+F235+F234+F233</f>
        <v>460401.06</v>
      </c>
      <c r="G237" s="13">
        <f>G236+G235+G234+G233</f>
        <v>1841604.24</v>
      </c>
    </row>
    <row r="238" ht="15.75">
      <c r="E238" s="24"/>
    </row>
    <row r="239" spans="2:7" ht="15.75">
      <c r="B239" s="7" t="s">
        <v>26</v>
      </c>
      <c r="C239" s="11">
        <f>C234+C233</f>
        <v>12.83</v>
      </c>
      <c r="D239" s="11">
        <f>D234+D233</f>
        <v>35.739999999999995</v>
      </c>
      <c r="E239" s="12">
        <v>19958</v>
      </c>
      <c r="F239" s="13">
        <f>F234+F233</f>
        <v>178324.72999999998</v>
      </c>
      <c r="G239" s="13">
        <f>G234+G233</f>
        <v>713298.9199999999</v>
      </c>
    </row>
    <row r="240" spans="2:7" ht="15.75">
      <c r="B240" s="7" t="s">
        <v>27</v>
      </c>
      <c r="C240" s="11">
        <f>C236+C235</f>
        <v>48.38</v>
      </c>
      <c r="D240" s="11">
        <f>D236+D235</f>
        <v>96.28</v>
      </c>
      <c r="E240" s="12">
        <v>11719</v>
      </c>
      <c r="F240" s="13">
        <f>F236+F235</f>
        <v>282076.33</v>
      </c>
      <c r="G240" s="13">
        <f>G236+G235</f>
        <v>1128305.32</v>
      </c>
    </row>
    <row r="241" spans="2:12" ht="15.75">
      <c r="B241" s="7" t="s">
        <v>24</v>
      </c>
      <c r="C241" s="11">
        <f>C240+C239</f>
        <v>61.21</v>
      </c>
      <c r="D241" s="11">
        <f>D240+D239</f>
        <v>132.01999999999998</v>
      </c>
      <c r="E241" s="14"/>
      <c r="F241" s="13">
        <f>F240+F239</f>
        <v>460401.06</v>
      </c>
      <c r="G241" s="13">
        <f>G240+G239</f>
        <v>1841604.24</v>
      </c>
      <c r="L241" s="13"/>
    </row>
    <row r="243" ht="15.75">
      <c r="A243" s="7" t="s">
        <v>49</v>
      </c>
    </row>
    <row r="245" spans="2:7" ht="15.75">
      <c r="B245" s="7" t="s">
        <v>18</v>
      </c>
      <c r="C245" s="11">
        <v>7.46</v>
      </c>
      <c r="D245" s="11">
        <v>26.6</v>
      </c>
      <c r="E245" s="12">
        <v>19958</v>
      </c>
      <c r="F245" s="13">
        <f>G245/4</f>
        <v>132720.7</v>
      </c>
      <c r="G245" s="13">
        <f>D245*E245</f>
        <v>530882.8</v>
      </c>
    </row>
    <row r="246" spans="2:7" ht="15.75">
      <c r="B246" s="7" t="s">
        <v>20</v>
      </c>
      <c r="C246" s="11">
        <v>14.32</v>
      </c>
      <c r="D246" s="11">
        <v>40.29</v>
      </c>
      <c r="E246" s="12">
        <v>19958</v>
      </c>
      <c r="F246" s="13">
        <f>G246/4</f>
        <v>201026.955</v>
      </c>
      <c r="G246" s="13">
        <f>D246*E246</f>
        <v>804107.82</v>
      </c>
    </row>
    <row r="247" spans="2:7" ht="15.75">
      <c r="B247" s="7" t="s">
        <v>22</v>
      </c>
      <c r="C247" s="11">
        <v>9.53</v>
      </c>
      <c r="D247" s="11">
        <v>19.1</v>
      </c>
      <c r="E247" s="12">
        <v>11719</v>
      </c>
      <c r="F247" s="13">
        <f>G247/4</f>
        <v>55958.225000000006</v>
      </c>
      <c r="G247" s="13">
        <f>D247*E247</f>
        <v>223832.90000000002</v>
      </c>
    </row>
    <row r="248" spans="2:7" ht="15.75">
      <c r="B248" s="7" t="s">
        <v>23</v>
      </c>
      <c r="C248" s="11">
        <v>68.7</v>
      </c>
      <c r="D248" s="11">
        <v>138.4</v>
      </c>
      <c r="E248" s="12">
        <v>11719</v>
      </c>
      <c r="F248" s="13">
        <f>G248/4</f>
        <v>405477.4</v>
      </c>
      <c r="G248" s="13">
        <f>D248*E248</f>
        <v>1621909.6</v>
      </c>
    </row>
    <row r="249" spans="2:7" ht="15.75">
      <c r="B249" s="7" t="s">
        <v>24</v>
      </c>
      <c r="C249" s="11">
        <f>C248+C247+C246+C245</f>
        <v>100.01</v>
      </c>
      <c r="D249" s="11">
        <f>D248+D247+D246+D245</f>
        <v>224.39</v>
      </c>
      <c r="E249" s="33" t="s">
        <v>0</v>
      </c>
      <c r="F249" s="13">
        <f>F248+F247+F246+F245</f>
        <v>795183.28</v>
      </c>
      <c r="G249" s="13">
        <f>G248+G247+G246+G245</f>
        <v>3180733.12</v>
      </c>
    </row>
    <row r="250" ht="15.75">
      <c r="E250" s="24"/>
    </row>
    <row r="251" spans="2:7" ht="15.75">
      <c r="B251" s="7" t="s">
        <v>26</v>
      </c>
      <c r="C251" s="11">
        <f>C246+C245</f>
        <v>21.78</v>
      </c>
      <c r="D251" s="11">
        <f>D246+D245</f>
        <v>66.89</v>
      </c>
      <c r="E251" s="12">
        <v>19958</v>
      </c>
      <c r="F251" s="13">
        <f>F246+F245</f>
        <v>333747.655</v>
      </c>
      <c r="G251" s="13">
        <f>G246+G245</f>
        <v>1334990.62</v>
      </c>
    </row>
    <row r="252" spans="2:7" ht="15.75">
      <c r="B252" s="7" t="s">
        <v>27</v>
      </c>
      <c r="C252" s="11">
        <f>C248+C247</f>
        <v>78.23</v>
      </c>
      <c r="D252" s="11">
        <f>D248+D247</f>
        <v>157.5</v>
      </c>
      <c r="E252" s="12">
        <v>11719</v>
      </c>
      <c r="F252" s="13">
        <f>F248+F247</f>
        <v>461435.625</v>
      </c>
      <c r="G252" s="13">
        <f>G248+G247</f>
        <v>1845742.5</v>
      </c>
    </row>
    <row r="253" spans="2:12" ht="15.75">
      <c r="B253" s="7" t="s">
        <v>24</v>
      </c>
      <c r="C253" s="11">
        <f>C252+C251</f>
        <v>100.01</v>
      </c>
      <c r="D253" s="11">
        <f>D252+D251</f>
        <v>224.39</v>
      </c>
      <c r="E253" s="14"/>
      <c r="F253" s="13">
        <f>F252+F251</f>
        <v>795183.28</v>
      </c>
      <c r="G253" s="13">
        <f>G252+G251</f>
        <v>3180733.12</v>
      </c>
      <c r="L253" s="13"/>
    </row>
    <row r="255" ht="15.75">
      <c r="A255" s="7" t="s">
        <v>50</v>
      </c>
    </row>
    <row r="257" spans="2:7" ht="15.75">
      <c r="B257" s="7" t="s">
        <v>18</v>
      </c>
      <c r="C257" s="11">
        <v>0</v>
      </c>
      <c r="D257" s="11">
        <v>0</v>
      </c>
      <c r="E257" s="12">
        <v>19958</v>
      </c>
      <c r="F257" s="13">
        <f>G257/4</f>
        <v>0</v>
      </c>
      <c r="G257" s="13">
        <f>D257*E257</f>
        <v>0</v>
      </c>
    </row>
    <row r="258" spans="2:7" ht="15.75">
      <c r="B258" s="7" t="s">
        <v>20</v>
      </c>
      <c r="C258" s="11">
        <v>0.1</v>
      </c>
      <c r="D258" s="11">
        <v>0.2</v>
      </c>
      <c r="E258" s="12">
        <v>19958</v>
      </c>
      <c r="F258" s="13">
        <f>G258/4</f>
        <v>997.9000000000001</v>
      </c>
      <c r="G258" s="13">
        <f>D258*E258</f>
        <v>3991.6000000000004</v>
      </c>
    </row>
    <row r="259" spans="2:7" ht="15.75">
      <c r="B259" s="7" t="s">
        <v>22</v>
      </c>
      <c r="C259" s="11">
        <v>0.3</v>
      </c>
      <c r="D259" s="11">
        <v>0.6</v>
      </c>
      <c r="E259" s="12">
        <v>11719</v>
      </c>
      <c r="F259" s="13">
        <f>G259/4</f>
        <v>1757.85</v>
      </c>
      <c r="G259" s="13">
        <f>D259*E259</f>
        <v>7031.4</v>
      </c>
    </row>
    <row r="260" spans="2:7" ht="15.75">
      <c r="B260" s="7" t="s">
        <v>23</v>
      </c>
      <c r="C260" s="11">
        <v>15.55</v>
      </c>
      <c r="D260" s="11">
        <v>30.15</v>
      </c>
      <c r="E260" s="12">
        <v>11719</v>
      </c>
      <c r="F260" s="13">
        <f>G260/4</f>
        <v>88331.9625</v>
      </c>
      <c r="G260" s="13">
        <f>D260*E260</f>
        <v>353327.85</v>
      </c>
    </row>
    <row r="261" spans="2:7" ht="15.75">
      <c r="B261" s="7" t="s">
        <v>24</v>
      </c>
      <c r="C261" s="11">
        <f>C260+C259+C258+C257</f>
        <v>15.950000000000001</v>
      </c>
      <c r="D261" s="11">
        <f>D260+D259+D258+D257</f>
        <v>30.95</v>
      </c>
      <c r="E261" s="33" t="s">
        <v>0</v>
      </c>
      <c r="F261" s="13">
        <f>F260+F259+F258+F257</f>
        <v>91087.7125</v>
      </c>
      <c r="G261" s="13">
        <f>G260+G259+G258+G257</f>
        <v>364350.85</v>
      </c>
    </row>
    <row r="262" ht="15.75">
      <c r="E262" s="24"/>
    </row>
    <row r="263" spans="2:7" ht="15.75">
      <c r="B263" s="7" t="s">
        <v>26</v>
      </c>
      <c r="C263" s="11">
        <f>C258+C257</f>
        <v>0.1</v>
      </c>
      <c r="D263" s="11">
        <f>D258+D257</f>
        <v>0.2</v>
      </c>
      <c r="E263" s="12">
        <v>19958</v>
      </c>
      <c r="F263" s="13">
        <f>F258+F257</f>
        <v>997.9000000000001</v>
      </c>
      <c r="G263" s="13">
        <f>G258+G257</f>
        <v>3991.6000000000004</v>
      </c>
    </row>
    <row r="264" spans="2:7" ht="15.75">
      <c r="B264" s="7" t="s">
        <v>27</v>
      </c>
      <c r="C264" s="11">
        <f>C260+C259</f>
        <v>15.850000000000001</v>
      </c>
      <c r="D264" s="11">
        <f>D260+D259</f>
        <v>30.75</v>
      </c>
      <c r="E264" s="12">
        <v>11719</v>
      </c>
      <c r="F264" s="13">
        <f>F260+F259</f>
        <v>90089.8125</v>
      </c>
      <c r="G264" s="13">
        <f>G260+G259</f>
        <v>360359.25</v>
      </c>
    </row>
    <row r="265" spans="2:12" ht="15.75">
      <c r="B265" s="7" t="s">
        <v>24</v>
      </c>
      <c r="C265" s="11">
        <f>C264+C263</f>
        <v>15.950000000000001</v>
      </c>
      <c r="D265" s="11">
        <f>D264+D263</f>
        <v>30.95</v>
      </c>
      <c r="E265" s="14"/>
      <c r="F265" s="13">
        <f>F264+F263</f>
        <v>91087.7125</v>
      </c>
      <c r="G265" s="13">
        <f>G264+G263</f>
        <v>364350.85</v>
      </c>
      <c r="L265" s="13"/>
    </row>
    <row r="267" ht="15.75">
      <c r="A267" s="7" t="s">
        <v>51</v>
      </c>
    </row>
    <row r="269" spans="2:7" ht="15.75">
      <c r="B269" s="7" t="s">
        <v>18</v>
      </c>
      <c r="C269" s="11">
        <v>0</v>
      </c>
      <c r="D269" s="11">
        <v>0</v>
      </c>
      <c r="E269" s="12">
        <v>19958</v>
      </c>
      <c r="F269" s="13">
        <f>G269/4</f>
        <v>0</v>
      </c>
      <c r="G269" s="13">
        <f>D269*E269</f>
        <v>0</v>
      </c>
    </row>
    <row r="270" spans="2:7" ht="15.75">
      <c r="B270" s="7" t="s">
        <v>20</v>
      </c>
      <c r="C270" s="11">
        <v>1.67</v>
      </c>
      <c r="D270" s="11">
        <v>3.34</v>
      </c>
      <c r="E270" s="12">
        <v>19958</v>
      </c>
      <c r="F270" s="13">
        <f>G270/4</f>
        <v>16664.93</v>
      </c>
      <c r="G270" s="13">
        <f>D270*E270</f>
        <v>66659.72</v>
      </c>
    </row>
    <row r="271" spans="2:7" ht="15.75">
      <c r="B271" s="7" t="s">
        <v>22</v>
      </c>
      <c r="C271" s="11">
        <v>0</v>
      </c>
      <c r="D271" s="11">
        <v>0</v>
      </c>
      <c r="E271" s="12">
        <v>11719</v>
      </c>
      <c r="F271" s="13">
        <f>G271/4</f>
        <v>0</v>
      </c>
      <c r="G271" s="13">
        <f>D271*E271</f>
        <v>0</v>
      </c>
    </row>
    <row r="272" spans="2:7" ht="15.75">
      <c r="B272" s="7" t="s">
        <v>23</v>
      </c>
      <c r="C272" s="11">
        <v>18.34</v>
      </c>
      <c r="D272" s="11">
        <v>36.48</v>
      </c>
      <c r="E272" s="12">
        <v>11719</v>
      </c>
      <c r="F272" s="13">
        <f>G272/4</f>
        <v>106877.27999999998</v>
      </c>
      <c r="G272" s="13">
        <f>D272*E272</f>
        <v>427509.11999999994</v>
      </c>
    </row>
    <row r="273" spans="2:7" ht="15.75">
      <c r="B273" s="7" t="s">
        <v>24</v>
      </c>
      <c r="C273" s="11">
        <f>C272+C271+C270+C269</f>
        <v>20.009999999999998</v>
      </c>
      <c r="D273" s="11">
        <f>D272+D271+D270+D269</f>
        <v>39.81999999999999</v>
      </c>
      <c r="E273" s="33" t="s">
        <v>0</v>
      </c>
      <c r="F273" s="13">
        <f>F272+F271+F270+F269</f>
        <v>123542.20999999999</v>
      </c>
      <c r="G273" s="13">
        <f>G272+G271+G270+G269</f>
        <v>494168.83999999997</v>
      </c>
    </row>
    <row r="274" ht="15.75">
      <c r="E274" s="24"/>
    </row>
    <row r="275" spans="2:7" ht="15.75">
      <c r="B275" s="7" t="s">
        <v>26</v>
      </c>
      <c r="C275" s="11">
        <f>C270+C269</f>
        <v>1.67</v>
      </c>
      <c r="D275" s="11">
        <f>D270+D269</f>
        <v>3.34</v>
      </c>
      <c r="E275" s="12">
        <v>19958</v>
      </c>
      <c r="F275" s="13">
        <f>F270+F269</f>
        <v>16664.93</v>
      </c>
      <c r="G275" s="13">
        <f>G270+G269</f>
        <v>66659.72</v>
      </c>
    </row>
    <row r="276" spans="2:7" ht="15.75">
      <c r="B276" s="7" t="s">
        <v>27</v>
      </c>
      <c r="C276" s="11">
        <f>C272+C271</f>
        <v>18.34</v>
      </c>
      <c r="D276" s="11">
        <f>D272+D271</f>
        <v>36.48</v>
      </c>
      <c r="E276" s="12">
        <v>11719</v>
      </c>
      <c r="F276" s="13">
        <f>F272+F271</f>
        <v>106877.27999999998</v>
      </c>
      <c r="G276" s="13">
        <f>G272+G271</f>
        <v>427509.11999999994</v>
      </c>
    </row>
    <row r="277" spans="2:12" ht="15.75">
      <c r="B277" s="7" t="s">
        <v>24</v>
      </c>
      <c r="C277" s="11">
        <f>C276+C275</f>
        <v>20.009999999999998</v>
      </c>
      <c r="D277" s="11">
        <f>D276+D275</f>
        <v>39.81999999999999</v>
      </c>
      <c r="E277" s="14"/>
      <c r="F277" s="13">
        <f>F276+F275</f>
        <v>123542.20999999999</v>
      </c>
      <c r="G277" s="13">
        <f>G276+G275</f>
        <v>494168.83999999997</v>
      </c>
      <c r="L277" s="13"/>
    </row>
    <row r="279" ht="15.75">
      <c r="A279" s="7" t="s">
        <v>52</v>
      </c>
    </row>
    <row r="281" spans="2:7" ht="15.75">
      <c r="B281" s="7" t="s">
        <v>18</v>
      </c>
      <c r="C281" s="11">
        <v>5.43</v>
      </c>
      <c r="D281" s="11">
        <v>17.04</v>
      </c>
      <c r="E281" s="12">
        <v>19958</v>
      </c>
      <c r="F281" s="13">
        <f>G281/4</f>
        <v>85021.08</v>
      </c>
      <c r="G281" s="13">
        <f>D281*E281</f>
        <v>340084.32</v>
      </c>
    </row>
    <row r="282" spans="2:7" ht="15.75">
      <c r="B282" s="7" t="s">
        <v>20</v>
      </c>
      <c r="C282" s="11">
        <v>11.41</v>
      </c>
      <c r="D282" s="11">
        <v>25.78</v>
      </c>
      <c r="E282" s="12">
        <v>19958</v>
      </c>
      <c r="F282" s="13">
        <f>G282/4</f>
        <v>128629.31000000001</v>
      </c>
      <c r="G282" s="13">
        <f>D282*E282</f>
        <v>514517.24000000005</v>
      </c>
    </row>
    <row r="283" spans="2:7" ht="15.75">
      <c r="B283" s="7" t="s">
        <v>22</v>
      </c>
      <c r="C283" s="11">
        <v>4.19</v>
      </c>
      <c r="D283" s="11">
        <v>8.38</v>
      </c>
      <c r="E283" s="12">
        <v>11719</v>
      </c>
      <c r="F283" s="13">
        <f>G283/4</f>
        <v>24551.305000000004</v>
      </c>
      <c r="G283" s="13">
        <f>D283*E283</f>
        <v>98205.22000000002</v>
      </c>
    </row>
    <row r="284" spans="2:7" ht="15.75">
      <c r="B284" s="7" t="s">
        <v>23</v>
      </c>
      <c r="C284" s="11">
        <v>46.88</v>
      </c>
      <c r="D284" s="11">
        <v>93.21</v>
      </c>
      <c r="E284" s="12">
        <v>11719</v>
      </c>
      <c r="F284" s="13">
        <f>G284/4</f>
        <v>273081.9975</v>
      </c>
      <c r="G284" s="13">
        <f>D284*E284</f>
        <v>1092327.99</v>
      </c>
    </row>
    <row r="285" spans="2:7" ht="15.75">
      <c r="B285" s="7" t="s">
        <v>24</v>
      </c>
      <c r="C285" s="11">
        <f>C284+C283+C282+C281</f>
        <v>67.91</v>
      </c>
      <c r="D285" s="11">
        <f>D284+D283+D282+D281</f>
        <v>144.41</v>
      </c>
      <c r="E285" s="33" t="s">
        <v>0</v>
      </c>
      <c r="F285" s="13">
        <f>F284+F283+F282+F281</f>
        <v>511283.6925</v>
      </c>
      <c r="G285" s="13">
        <f>G284+G283+G282+G281</f>
        <v>2045134.77</v>
      </c>
    </row>
    <row r="286" ht="15.75">
      <c r="E286" s="24"/>
    </row>
    <row r="287" spans="2:7" ht="15.75">
      <c r="B287" s="7" t="s">
        <v>26</v>
      </c>
      <c r="C287" s="11">
        <f>C282+C281</f>
        <v>16.84</v>
      </c>
      <c r="D287" s="11">
        <f>D282+D281</f>
        <v>42.82</v>
      </c>
      <c r="E287" s="12">
        <v>19958</v>
      </c>
      <c r="F287" s="13">
        <f>F282+F281</f>
        <v>213650.39</v>
      </c>
      <c r="G287" s="13">
        <f>G282+G281</f>
        <v>854601.56</v>
      </c>
    </row>
    <row r="288" spans="2:7" ht="15.75">
      <c r="B288" s="7" t="s">
        <v>27</v>
      </c>
      <c r="C288" s="11">
        <f>C284+C283</f>
        <v>51.07</v>
      </c>
      <c r="D288" s="11">
        <f>D284+D283</f>
        <v>101.58999999999999</v>
      </c>
      <c r="E288" s="12">
        <v>11719</v>
      </c>
      <c r="F288" s="13">
        <f>F284+F283</f>
        <v>297633.3025</v>
      </c>
      <c r="G288" s="13">
        <f>G284+G283</f>
        <v>1190533.21</v>
      </c>
    </row>
    <row r="289" spans="2:12" ht="15.75">
      <c r="B289" s="7" t="s">
        <v>24</v>
      </c>
      <c r="C289" s="11">
        <f>C288+C287</f>
        <v>67.91</v>
      </c>
      <c r="D289" s="11">
        <f>D288+D287</f>
        <v>144.41</v>
      </c>
      <c r="E289" s="14"/>
      <c r="F289" s="13">
        <f>F288+F287</f>
        <v>511283.6925</v>
      </c>
      <c r="G289" s="13">
        <f>G288+G287</f>
        <v>2045134.77</v>
      </c>
      <c r="L289" s="13"/>
    </row>
    <row r="291" ht="15.75">
      <c r="A291" s="7" t="s">
        <v>53</v>
      </c>
    </row>
    <row r="293" spans="2:7" ht="15.75">
      <c r="B293" s="7" t="s">
        <v>18</v>
      </c>
      <c r="C293" s="11">
        <v>9.48</v>
      </c>
      <c r="D293" s="11">
        <v>27.71</v>
      </c>
      <c r="E293" s="12">
        <v>19958</v>
      </c>
      <c r="F293" s="13">
        <f>G293/4</f>
        <v>138259.045</v>
      </c>
      <c r="G293" s="13">
        <f>D293*E293</f>
        <v>553036.18</v>
      </c>
    </row>
    <row r="294" spans="2:7" ht="15.75">
      <c r="B294" s="7" t="s">
        <v>20</v>
      </c>
      <c r="C294" s="11">
        <v>9.09</v>
      </c>
      <c r="D294" s="11">
        <v>18.18</v>
      </c>
      <c r="E294" s="12">
        <v>19958</v>
      </c>
      <c r="F294" s="13">
        <f>G294/4</f>
        <v>90709.11</v>
      </c>
      <c r="G294" s="13">
        <f>D294*E294</f>
        <v>362836.44</v>
      </c>
    </row>
    <row r="295" spans="2:7" ht="15.75">
      <c r="B295" s="7" t="s">
        <v>22</v>
      </c>
      <c r="C295" s="11">
        <v>3.75</v>
      </c>
      <c r="D295" s="11">
        <v>7.06</v>
      </c>
      <c r="E295" s="12">
        <v>11719</v>
      </c>
      <c r="F295" s="13">
        <f>G295/4</f>
        <v>20684.035</v>
      </c>
      <c r="G295" s="13">
        <f>D295*E295</f>
        <v>82736.14</v>
      </c>
    </row>
    <row r="296" spans="2:7" ht="15.75">
      <c r="B296" s="7" t="s">
        <v>23</v>
      </c>
      <c r="C296" s="11">
        <v>51.96</v>
      </c>
      <c r="D296" s="11">
        <v>104.31</v>
      </c>
      <c r="E296" s="12">
        <v>11719</v>
      </c>
      <c r="F296" s="13">
        <f>G296/4</f>
        <v>305602.22250000003</v>
      </c>
      <c r="G296" s="13">
        <f>D296*E296</f>
        <v>1222408.8900000001</v>
      </c>
    </row>
    <row r="297" spans="2:7" ht="15.75">
      <c r="B297" s="7" t="s">
        <v>24</v>
      </c>
      <c r="C297" s="11">
        <f>C296+C295+C294+C293</f>
        <v>74.28</v>
      </c>
      <c r="D297" s="11">
        <f>D296+D295+D294+D293</f>
        <v>157.26000000000002</v>
      </c>
      <c r="E297" s="33" t="s">
        <v>0</v>
      </c>
      <c r="F297" s="13">
        <f>F296+F295+F294+F293</f>
        <v>555254.4125</v>
      </c>
      <c r="G297" s="13">
        <f>G296+G295+G294+G293</f>
        <v>2221017.65</v>
      </c>
    </row>
    <row r="298" ht="15.75">
      <c r="E298" s="24"/>
    </row>
    <row r="299" spans="2:7" ht="15.75">
      <c r="B299" s="7" t="s">
        <v>26</v>
      </c>
      <c r="C299" s="11">
        <f>C294+C293</f>
        <v>18.57</v>
      </c>
      <c r="D299" s="11">
        <f>D294+D293</f>
        <v>45.89</v>
      </c>
      <c r="E299" s="12">
        <v>19958</v>
      </c>
      <c r="F299" s="13">
        <f>F294+F293</f>
        <v>228968.15500000003</v>
      </c>
      <c r="G299" s="13">
        <f>G294+G293</f>
        <v>915872.6200000001</v>
      </c>
    </row>
    <row r="300" spans="2:7" ht="15.75">
      <c r="B300" s="7" t="s">
        <v>27</v>
      </c>
      <c r="C300" s="11">
        <f>C296+C295</f>
        <v>55.71</v>
      </c>
      <c r="D300" s="11">
        <f>D296+D295</f>
        <v>111.37</v>
      </c>
      <c r="E300" s="12">
        <v>11719</v>
      </c>
      <c r="F300" s="13">
        <f>F296+F295</f>
        <v>326286.2575</v>
      </c>
      <c r="G300" s="13">
        <f>G296+G295</f>
        <v>1305145.03</v>
      </c>
    </row>
    <row r="301" spans="2:12" ht="15.75">
      <c r="B301" s="7" t="s">
        <v>24</v>
      </c>
      <c r="C301" s="11">
        <f>C300+C299</f>
        <v>74.28</v>
      </c>
      <c r="D301" s="11">
        <f>D300+D299</f>
        <v>157.26</v>
      </c>
      <c r="E301" s="14"/>
      <c r="F301" s="13">
        <f>F300+F299</f>
        <v>555254.4125000001</v>
      </c>
      <c r="G301" s="13">
        <f>G300+G299</f>
        <v>2221017.6500000004</v>
      </c>
      <c r="L301" s="13"/>
    </row>
    <row r="303" ht="15.75">
      <c r="A303" s="7" t="s">
        <v>54</v>
      </c>
    </row>
    <row r="305" spans="2:7" ht="15.75">
      <c r="B305" s="7" t="s">
        <v>18</v>
      </c>
      <c r="C305" s="11">
        <v>28.09</v>
      </c>
      <c r="D305" s="11">
        <v>105.06</v>
      </c>
      <c r="E305" s="12">
        <v>19958</v>
      </c>
      <c r="F305" s="13">
        <f>G305/4</f>
        <v>524196.87</v>
      </c>
      <c r="G305" s="13">
        <f>D305*E305</f>
        <v>2096787.48</v>
      </c>
    </row>
    <row r="306" spans="2:7" ht="15.75">
      <c r="B306" s="7" t="s">
        <v>20</v>
      </c>
      <c r="C306" s="11">
        <v>46.02</v>
      </c>
      <c r="D306" s="11">
        <v>115.37</v>
      </c>
      <c r="E306" s="12">
        <v>19958</v>
      </c>
      <c r="F306" s="13">
        <f>G306/4</f>
        <v>575638.615</v>
      </c>
      <c r="G306" s="13">
        <f>D306*E306</f>
        <v>2302554.46</v>
      </c>
    </row>
    <row r="307" spans="2:7" ht="15.75">
      <c r="B307" s="7" t="s">
        <v>22</v>
      </c>
      <c r="C307" s="11">
        <v>28.69</v>
      </c>
      <c r="D307" s="11">
        <v>67.26</v>
      </c>
      <c r="E307" s="12">
        <v>11719</v>
      </c>
      <c r="F307" s="13">
        <f>G307/4</f>
        <v>197054.98500000002</v>
      </c>
      <c r="G307" s="13">
        <f>D307*E307</f>
        <v>788219.9400000001</v>
      </c>
    </row>
    <row r="308" spans="2:7" ht="15.75">
      <c r="B308" s="7" t="s">
        <v>23</v>
      </c>
      <c r="C308" s="11">
        <v>387.81</v>
      </c>
      <c r="D308" s="11">
        <v>780</v>
      </c>
      <c r="E308" s="12">
        <v>11719</v>
      </c>
      <c r="F308" s="13">
        <f>G308/4</f>
        <v>2285205</v>
      </c>
      <c r="G308" s="13">
        <f>D308*E308</f>
        <v>9140820</v>
      </c>
    </row>
    <row r="309" spans="2:7" ht="15.75">
      <c r="B309" s="7" t="s">
        <v>24</v>
      </c>
      <c r="C309" s="11">
        <f>C308+C307+C306+C305</f>
        <v>490.60999999999996</v>
      </c>
      <c r="D309" s="11">
        <f>D308+D307+D306+D305</f>
        <v>1067.69</v>
      </c>
      <c r="E309" s="33" t="s">
        <v>0</v>
      </c>
      <c r="F309" s="13">
        <f>F308+F307+F306+F305</f>
        <v>3582095.4699999997</v>
      </c>
      <c r="G309" s="13">
        <f>G308+G307+G306+G305</f>
        <v>14328381.879999999</v>
      </c>
    </row>
    <row r="310" ht="15.75">
      <c r="E310" s="24"/>
    </row>
    <row r="311" spans="2:7" ht="15.75">
      <c r="B311" s="7" t="s">
        <v>26</v>
      </c>
      <c r="C311" s="11">
        <f>C306+C305</f>
        <v>74.11</v>
      </c>
      <c r="D311" s="11">
        <f>D306+D305</f>
        <v>220.43</v>
      </c>
      <c r="E311" s="12">
        <v>19958</v>
      </c>
      <c r="F311" s="13">
        <f>F306+F305</f>
        <v>1099835.4849999999</v>
      </c>
      <c r="G311" s="13">
        <f>G306+G305</f>
        <v>4399341.9399999995</v>
      </c>
    </row>
    <row r="312" spans="2:7" ht="15.75">
      <c r="B312" s="7" t="s">
        <v>27</v>
      </c>
      <c r="C312" s="11">
        <f>C308+C307</f>
        <v>416.5</v>
      </c>
      <c r="D312" s="11">
        <f>D308+D307</f>
        <v>847.26</v>
      </c>
      <c r="E312" s="12">
        <v>11719</v>
      </c>
      <c r="F312" s="13">
        <f>F308+F307</f>
        <v>2482259.985</v>
      </c>
      <c r="G312" s="13">
        <f>G308+G307</f>
        <v>9929039.94</v>
      </c>
    </row>
    <row r="313" spans="2:12" ht="15.75">
      <c r="B313" s="7" t="s">
        <v>24</v>
      </c>
      <c r="C313" s="11">
        <f>C312+C311</f>
        <v>490.61</v>
      </c>
      <c r="D313" s="11">
        <f>D312+D311</f>
        <v>1067.69</v>
      </c>
      <c r="E313" s="14"/>
      <c r="F313" s="13">
        <f>F312+F311</f>
        <v>3582095.4699999997</v>
      </c>
      <c r="G313" s="13">
        <f>G312+G311</f>
        <v>14328381.879999999</v>
      </c>
      <c r="L313" s="13"/>
    </row>
    <row r="315" ht="15.75">
      <c r="A315" s="7" t="s">
        <v>55</v>
      </c>
    </row>
    <row r="317" spans="2:7" ht="15.75">
      <c r="B317" s="7" t="s">
        <v>18</v>
      </c>
      <c r="C317" s="11">
        <v>0</v>
      </c>
      <c r="D317" s="11">
        <v>0</v>
      </c>
      <c r="E317" s="12">
        <v>19958</v>
      </c>
      <c r="F317" s="13">
        <f>G317/4</f>
        <v>0</v>
      </c>
      <c r="G317" s="13">
        <f>D317*E317</f>
        <v>0</v>
      </c>
    </row>
    <row r="318" spans="2:7" ht="15.75">
      <c r="B318" s="7" t="s">
        <v>20</v>
      </c>
      <c r="C318" s="11">
        <v>10.13</v>
      </c>
      <c r="D318" s="11">
        <v>28.75</v>
      </c>
      <c r="E318" s="12">
        <v>19958</v>
      </c>
      <c r="F318" s="13">
        <f>G318/4</f>
        <v>143448.125</v>
      </c>
      <c r="G318" s="13">
        <f>D318*E318</f>
        <v>573792.5</v>
      </c>
    </row>
    <row r="319" spans="2:7" ht="15.75">
      <c r="B319" s="7" t="s">
        <v>22</v>
      </c>
      <c r="C319" s="11">
        <v>3.47</v>
      </c>
      <c r="D319" s="11">
        <v>6.94</v>
      </c>
      <c r="E319" s="12">
        <v>11719</v>
      </c>
      <c r="F319" s="13">
        <f>G319/4</f>
        <v>20332.465</v>
      </c>
      <c r="G319" s="13">
        <f>D319*E319</f>
        <v>81329.86</v>
      </c>
    </row>
    <row r="320" spans="2:7" ht="15.75">
      <c r="B320" s="7" t="s">
        <v>23</v>
      </c>
      <c r="C320" s="11">
        <v>29.37</v>
      </c>
      <c r="D320" s="11">
        <v>58.65</v>
      </c>
      <c r="E320" s="12">
        <v>11719</v>
      </c>
      <c r="F320" s="13">
        <f>G320/4</f>
        <v>171829.8375</v>
      </c>
      <c r="G320" s="13">
        <f>D320*E320</f>
        <v>687319.35</v>
      </c>
    </row>
    <row r="321" spans="2:7" ht="15.75">
      <c r="B321" s="7" t="s">
        <v>24</v>
      </c>
      <c r="C321" s="11">
        <f>C320+C319+C318+C317</f>
        <v>42.970000000000006</v>
      </c>
      <c r="D321" s="11">
        <f>D320+D319+D318+D317</f>
        <v>94.34</v>
      </c>
      <c r="E321" s="33" t="s">
        <v>0</v>
      </c>
      <c r="F321" s="13">
        <f>F320+F319+F318+F317</f>
        <v>335610.4275</v>
      </c>
      <c r="G321" s="13">
        <f>G320+G319+G318+G317</f>
        <v>1342441.71</v>
      </c>
    </row>
    <row r="322" ht="15.75">
      <c r="E322" s="24"/>
    </row>
    <row r="323" spans="2:7" ht="15.75">
      <c r="B323" s="7" t="s">
        <v>26</v>
      </c>
      <c r="C323" s="11">
        <f>C318+C317</f>
        <v>10.13</v>
      </c>
      <c r="D323" s="11">
        <f>D318+D317</f>
        <v>28.75</v>
      </c>
      <c r="E323" s="12">
        <v>19958</v>
      </c>
      <c r="F323" s="13">
        <f>F318+F317</f>
        <v>143448.125</v>
      </c>
      <c r="G323" s="13">
        <f>G318+G317</f>
        <v>573792.5</v>
      </c>
    </row>
    <row r="324" spans="2:7" ht="15.75">
      <c r="B324" s="7" t="s">
        <v>27</v>
      </c>
      <c r="C324" s="11">
        <f>C320+C319</f>
        <v>32.84</v>
      </c>
      <c r="D324" s="11">
        <f>D320+D319</f>
        <v>65.59</v>
      </c>
      <c r="E324" s="12">
        <v>11719</v>
      </c>
      <c r="F324" s="13">
        <f>F320+F319</f>
        <v>192162.3025</v>
      </c>
      <c r="G324" s="13">
        <f>G320+G319</f>
        <v>768649.21</v>
      </c>
    </row>
    <row r="325" spans="2:12" ht="15.75">
      <c r="B325" s="7" t="s">
        <v>24</v>
      </c>
      <c r="C325" s="11">
        <f>C324+C323</f>
        <v>42.970000000000006</v>
      </c>
      <c r="D325" s="11">
        <f>D324+D323</f>
        <v>94.34</v>
      </c>
      <c r="E325" s="14"/>
      <c r="F325" s="13">
        <f>F324+F323</f>
        <v>335610.4275</v>
      </c>
      <c r="G325" s="13">
        <f>G324+G323</f>
        <v>1342441.71</v>
      </c>
      <c r="L325" s="13"/>
    </row>
    <row r="327" ht="15.75">
      <c r="A327" s="7" t="s">
        <v>56</v>
      </c>
    </row>
    <row r="329" spans="2:7" ht="15.75">
      <c r="B329" s="7" t="s">
        <v>18</v>
      </c>
      <c r="C329" s="11">
        <v>11.6</v>
      </c>
      <c r="D329" s="11">
        <v>37.95</v>
      </c>
      <c r="E329" s="12">
        <v>19958</v>
      </c>
      <c r="F329" s="13">
        <f>G329/4</f>
        <v>189351.52500000002</v>
      </c>
      <c r="G329" s="13">
        <f>D329*E329</f>
        <v>757406.1000000001</v>
      </c>
    </row>
    <row r="330" spans="2:7" ht="15.75">
      <c r="B330" s="7" t="s">
        <v>20</v>
      </c>
      <c r="C330" s="11">
        <v>8.91</v>
      </c>
      <c r="D330" s="11">
        <v>25.76</v>
      </c>
      <c r="E330" s="12">
        <v>19958</v>
      </c>
      <c r="F330" s="13">
        <f>G330/4</f>
        <v>128529.52</v>
      </c>
      <c r="G330" s="13">
        <f>D330*E330</f>
        <v>514118.08</v>
      </c>
    </row>
    <row r="331" spans="2:7" ht="15.75">
      <c r="B331" s="7" t="s">
        <v>22</v>
      </c>
      <c r="C331" s="11">
        <v>10.08</v>
      </c>
      <c r="D331" s="11">
        <v>20.4</v>
      </c>
      <c r="E331" s="12">
        <v>11719</v>
      </c>
      <c r="F331" s="13">
        <f>G331/4</f>
        <v>59766.899999999994</v>
      </c>
      <c r="G331" s="13">
        <f>D331*E331</f>
        <v>239067.59999999998</v>
      </c>
    </row>
    <row r="332" spans="2:7" ht="15.75">
      <c r="B332" s="7" t="s">
        <v>23</v>
      </c>
      <c r="C332" s="11">
        <v>105.75</v>
      </c>
      <c r="D332" s="11">
        <v>209.63</v>
      </c>
      <c r="E332" s="12">
        <v>11719</v>
      </c>
      <c r="F332" s="13">
        <f>G332/4</f>
        <v>614163.4924999999</v>
      </c>
      <c r="G332" s="13">
        <f>D332*E332</f>
        <v>2456653.9699999997</v>
      </c>
    </row>
    <row r="333" spans="2:7" ht="15.75">
      <c r="B333" s="7" t="s">
        <v>24</v>
      </c>
      <c r="C333" s="11">
        <f>C332+C331+C330+C329</f>
        <v>136.34</v>
      </c>
      <c r="D333" s="11">
        <f>D332+D331+D330+D329</f>
        <v>293.74</v>
      </c>
      <c r="E333" s="33" t="s">
        <v>0</v>
      </c>
      <c r="F333" s="13">
        <f>F332+F331+F330+F329</f>
        <v>991811.4375</v>
      </c>
      <c r="G333" s="13">
        <f>G332+G331+G330+G329</f>
        <v>3967245.75</v>
      </c>
    </row>
    <row r="334" ht="15.75">
      <c r="E334" s="24"/>
    </row>
    <row r="335" spans="2:7" ht="15.75">
      <c r="B335" s="7" t="s">
        <v>26</v>
      </c>
      <c r="C335" s="11">
        <f>C330+C329</f>
        <v>20.509999999999998</v>
      </c>
      <c r="D335" s="11">
        <f>D330+D329</f>
        <v>63.71000000000001</v>
      </c>
      <c r="E335" s="12">
        <v>19958</v>
      </c>
      <c r="F335" s="13">
        <f>F330+F329</f>
        <v>317881.04500000004</v>
      </c>
      <c r="G335" s="13">
        <f>G330+G329</f>
        <v>1271524.1800000002</v>
      </c>
    </row>
    <row r="336" spans="2:7" ht="15.75">
      <c r="B336" s="7" t="s">
        <v>27</v>
      </c>
      <c r="C336" s="11">
        <f>C332+C331</f>
        <v>115.83</v>
      </c>
      <c r="D336" s="11">
        <f>D332+D331</f>
        <v>230.03</v>
      </c>
      <c r="E336" s="12">
        <v>11719</v>
      </c>
      <c r="F336" s="13">
        <f>F332+F331</f>
        <v>673930.3925</v>
      </c>
      <c r="G336" s="13">
        <f>G332+G331</f>
        <v>2695721.57</v>
      </c>
    </row>
    <row r="337" spans="2:12" ht="15.75">
      <c r="B337" s="7" t="s">
        <v>24</v>
      </c>
      <c r="C337" s="11">
        <f>C336+C335</f>
        <v>136.34</v>
      </c>
      <c r="D337" s="11">
        <f>D336+D335</f>
        <v>293.74</v>
      </c>
      <c r="E337" s="14"/>
      <c r="F337" s="13">
        <f>F336+F335</f>
        <v>991811.4375</v>
      </c>
      <c r="G337" s="13">
        <f>G336+G335</f>
        <v>3967245.75</v>
      </c>
      <c r="L337" s="13"/>
    </row>
    <row r="339" ht="15.75">
      <c r="A339" s="7" t="s">
        <v>57</v>
      </c>
    </row>
    <row r="341" spans="2:7" ht="15.75">
      <c r="B341" s="7" t="s">
        <v>18</v>
      </c>
      <c r="C341" s="11">
        <v>0</v>
      </c>
      <c r="D341" s="11">
        <v>0</v>
      </c>
      <c r="E341" s="12">
        <v>19958</v>
      </c>
      <c r="F341" s="13">
        <f>G341/4</f>
        <v>0</v>
      </c>
      <c r="G341" s="13">
        <f>D341*E341</f>
        <v>0</v>
      </c>
    </row>
    <row r="342" spans="2:7" ht="15.75">
      <c r="B342" s="7" t="s">
        <v>20</v>
      </c>
      <c r="C342" s="11">
        <v>3.65</v>
      </c>
      <c r="D342" s="11">
        <v>13.02</v>
      </c>
      <c r="E342" s="12">
        <v>19958</v>
      </c>
      <c r="F342" s="13">
        <f>G342/4</f>
        <v>64963.29</v>
      </c>
      <c r="G342" s="13">
        <f>D342*E342</f>
        <v>259853.16</v>
      </c>
    </row>
    <row r="343" spans="2:7" ht="15.75">
      <c r="B343" s="7" t="s">
        <v>22</v>
      </c>
      <c r="C343" s="11">
        <v>3.11</v>
      </c>
      <c r="D343" s="11">
        <v>8.6</v>
      </c>
      <c r="E343" s="12">
        <v>11719</v>
      </c>
      <c r="F343" s="13">
        <f>G343/4</f>
        <v>25195.85</v>
      </c>
      <c r="G343" s="13">
        <f>D343*E343</f>
        <v>100783.4</v>
      </c>
    </row>
    <row r="344" spans="2:7" ht="15.75">
      <c r="B344" s="7" t="s">
        <v>23</v>
      </c>
      <c r="C344" s="11">
        <v>33.31</v>
      </c>
      <c r="D344" s="11">
        <v>66.32</v>
      </c>
      <c r="E344" s="12">
        <v>11719</v>
      </c>
      <c r="F344" s="13">
        <f>G344/4</f>
        <v>194301.02</v>
      </c>
      <c r="G344" s="13">
        <f>D344*E344</f>
        <v>777204.08</v>
      </c>
    </row>
    <row r="345" spans="2:7" ht="15.75">
      <c r="B345" s="7" t="s">
        <v>24</v>
      </c>
      <c r="C345" s="11">
        <f>C344+C343+C342+C341</f>
        <v>40.07</v>
      </c>
      <c r="D345" s="11">
        <f>D344+D343+D342+D341</f>
        <v>87.93999999999998</v>
      </c>
      <c r="E345" s="33" t="s">
        <v>0</v>
      </c>
      <c r="F345" s="13">
        <f>F344+F343+F342+F341</f>
        <v>284460.16</v>
      </c>
      <c r="G345" s="13">
        <f>G344+G343+G342+G341</f>
        <v>1137840.64</v>
      </c>
    </row>
    <row r="346" ht="15.75">
      <c r="E346" s="24"/>
    </row>
    <row r="347" spans="2:7" ht="15.75">
      <c r="B347" s="7" t="s">
        <v>26</v>
      </c>
      <c r="C347" s="11">
        <f>C342+C341</f>
        <v>3.65</v>
      </c>
      <c r="D347" s="11">
        <f>D342+D341</f>
        <v>13.02</v>
      </c>
      <c r="E347" s="12">
        <v>19958</v>
      </c>
      <c r="F347" s="13">
        <f>F342+F341</f>
        <v>64963.29</v>
      </c>
      <c r="G347" s="13">
        <f>G342+G341</f>
        <v>259853.16</v>
      </c>
    </row>
    <row r="348" spans="2:7" ht="15.75">
      <c r="B348" s="7" t="s">
        <v>27</v>
      </c>
      <c r="C348" s="11">
        <f>C344+C343</f>
        <v>36.42</v>
      </c>
      <c r="D348" s="11">
        <f>D344+D343</f>
        <v>74.91999999999999</v>
      </c>
      <c r="E348" s="12">
        <v>11719</v>
      </c>
      <c r="F348" s="13">
        <f>F344+F343</f>
        <v>219496.87</v>
      </c>
      <c r="G348" s="13">
        <f>G344+G343</f>
        <v>877987.48</v>
      </c>
    </row>
    <row r="349" spans="2:12" ht="15.75">
      <c r="B349" s="7" t="s">
        <v>24</v>
      </c>
      <c r="C349" s="11">
        <f>C348+C347</f>
        <v>40.07</v>
      </c>
      <c r="D349" s="11">
        <f>D348+D347</f>
        <v>87.93999999999998</v>
      </c>
      <c r="E349" s="14"/>
      <c r="F349" s="13">
        <f>F348+F347</f>
        <v>284460.16</v>
      </c>
      <c r="G349" s="13">
        <f>G348+G347</f>
        <v>1137840.64</v>
      </c>
      <c r="L349" s="13"/>
    </row>
    <row r="351" ht="15.75">
      <c r="A351" s="7" t="s">
        <v>58</v>
      </c>
    </row>
    <row r="353" spans="2:7" ht="15.75">
      <c r="B353" s="7" t="s">
        <v>18</v>
      </c>
      <c r="C353" s="11">
        <f aca="true" t="shared" si="0" ref="C353:D356">SUM(C196,C208,C220,C233,C245,C257,C269,C281,C293,C305,C317,C329,C341)</f>
        <v>84.06</v>
      </c>
      <c r="D353" s="11">
        <f t="shared" si="0"/>
        <v>279.76</v>
      </c>
      <c r="E353" s="12">
        <v>19958</v>
      </c>
      <c r="F353" s="13">
        <f>G353/4</f>
        <v>1395862.52</v>
      </c>
      <c r="G353" s="13">
        <f>D353*E353</f>
        <v>5583450.08</v>
      </c>
    </row>
    <row r="354" spans="2:7" ht="15.75">
      <c r="B354" s="7" t="s">
        <v>20</v>
      </c>
      <c r="C354" s="11">
        <f t="shared" si="0"/>
        <v>136.47</v>
      </c>
      <c r="D354" s="11">
        <f t="shared" si="0"/>
        <v>358.81999999999994</v>
      </c>
      <c r="E354" s="12">
        <v>19958</v>
      </c>
      <c r="F354" s="13">
        <f>G354/4</f>
        <v>1790332.3899999997</v>
      </c>
      <c r="G354" s="13">
        <f>D354*E354</f>
        <v>7161329.559999999</v>
      </c>
    </row>
    <row r="355" spans="2:7" ht="15.75">
      <c r="B355" s="7" t="s">
        <v>22</v>
      </c>
      <c r="C355" s="11">
        <f t="shared" si="0"/>
        <v>90.63</v>
      </c>
      <c r="D355" s="11">
        <f t="shared" si="0"/>
        <v>194.44</v>
      </c>
      <c r="E355" s="12">
        <v>11719</v>
      </c>
      <c r="F355" s="13">
        <f>G355/4</f>
        <v>569660.59</v>
      </c>
      <c r="G355" s="13">
        <f>D355*E355</f>
        <v>2278642.36</v>
      </c>
    </row>
    <row r="356" spans="2:7" ht="15.75">
      <c r="B356" s="7" t="s">
        <v>23</v>
      </c>
      <c r="C356" s="11">
        <f t="shared" si="0"/>
        <v>1018.0699999999999</v>
      </c>
      <c r="D356" s="11">
        <f t="shared" si="0"/>
        <v>2035.99</v>
      </c>
      <c r="E356" s="12">
        <v>11719</v>
      </c>
      <c r="F356" s="13">
        <f>G356/4</f>
        <v>5964941.7025</v>
      </c>
      <c r="G356" s="13">
        <f>D356*E356</f>
        <v>23859766.81</v>
      </c>
    </row>
    <row r="357" spans="2:7" ht="15.75">
      <c r="B357" s="7" t="s">
        <v>24</v>
      </c>
      <c r="C357" s="11">
        <f>SUM(C353:C356)</f>
        <v>1329.23</v>
      </c>
      <c r="D357" s="11">
        <f>SUM(D353:D356)</f>
        <v>2869.01</v>
      </c>
      <c r="E357" s="33" t="s">
        <v>0</v>
      </c>
      <c r="F357" s="13">
        <f>F356+F355+F354+F353</f>
        <v>9720797.202499999</v>
      </c>
      <c r="G357" s="13">
        <f>G356+G355+G354+G353</f>
        <v>38883188.809999995</v>
      </c>
    </row>
    <row r="358" ht="15.75">
      <c r="E358" s="24"/>
    </row>
    <row r="359" spans="2:7" ht="15.75">
      <c r="B359" s="7" t="s">
        <v>26</v>
      </c>
      <c r="C359" s="11">
        <f>SUM(C353:C354)</f>
        <v>220.53</v>
      </c>
      <c r="D359" s="11">
        <f>SUM(D353:D354)</f>
        <v>638.5799999999999</v>
      </c>
      <c r="E359" s="12">
        <v>19958</v>
      </c>
      <c r="F359" s="13">
        <f>F354+F353</f>
        <v>3186194.9099999997</v>
      </c>
      <c r="G359" s="13">
        <f>G354+G353</f>
        <v>12744779.639999999</v>
      </c>
    </row>
    <row r="360" spans="2:7" ht="15.75">
      <c r="B360" s="7" t="s">
        <v>27</v>
      </c>
      <c r="C360" s="11">
        <f>SUM(C355:C356)</f>
        <v>1108.6999999999998</v>
      </c>
      <c r="D360" s="11">
        <f>SUM(D355:D356)</f>
        <v>2230.43</v>
      </c>
      <c r="E360" s="12">
        <v>11719</v>
      </c>
      <c r="F360" s="13">
        <f>F356+F355</f>
        <v>6534602.2924999995</v>
      </c>
      <c r="G360" s="13">
        <f>G356+G355</f>
        <v>26138409.169999998</v>
      </c>
    </row>
    <row r="361" spans="2:12" ht="15.75">
      <c r="B361" s="7" t="s">
        <v>24</v>
      </c>
      <c r="C361" s="11">
        <f>SUM(C359:C360)</f>
        <v>1329.2299999999998</v>
      </c>
      <c r="D361" s="11">
        <f>SUM(D359:D360)</f>
        <v>2869.0099999999998</v>
      </c>
      <c r="E361" s="14"/>
      <c r="F361" s="13">
        <f>F360+F359</f>
        <v>9720797.202499999</v>
      </c>
      <c r="G361" s="13">
        <f>G360+G359</f>
        <v>38883188.809999995</v>
      </c>
      <c r="L361" s="13"/>
    </row>
    <row r="363" ht="15.75">
      <c r="A363" s="7" t="s">
        <v>59</v>
      </c>
    </row>
    <row r="365" ht="15.75">
      <c r="A365" s="7" t="s">
        <v>60</v>
      </c>
    </row>
    <row r="367" spans="2:7" ht="15.75">
      <c r="B367" s="7" t="s">
        <v>18</v>
      </c>
      <c r="C367" s="11">
        <v>0</v>
      </c>
      <c r="D367" s="11">
        <v>0</v>
      </c>
      <c r="E367" s="12">
        <v>19958</v>
      </c>
      <c r="F367" s="13">
        <f>G367/4</f>
        <v>0</v>
      </c>
      <c r="G367" s="13">
        <f>D367*E367</f>
        <v>0</v>
      </c>
    </row>
    <row r="368" spans="2:7" ht="15.75">
      <c r="B368" s="7" t="s">
        <v>20</v>
      </c>
      <c r="C368" s="11">
        <v>2.31</v>
      </c>
      <c r="D368" s="11">
        <v>4.62</v>
      </c>
      <c r="E368" s="12">
        <v>19958</v>
      </c>
      <c r="F368" s="13">
        <f>G368/4</f>
        <v>23051.49</v>
      </c>
      <c r="G368" s="13">
        <f>D368*E368</f>
        <v>92205.96</v>
      </c>
    </row>
    <row r="369" spans="2:7" ht="15.75">
      <c r="B369" s="7" t="s">
        <v>22</v>
      </c>
      <c r="C369" s="11">
        <v>4.35</v>
      </c>
      <c r="D369" s="11">
        <v>8.7</v>
      </c>
      <c r="E369" s="12">
        <v>11719</v>
      </c>
      <c r="F369" s="13">
        <f>G369/4</f>
        <v>25488.824999999997</v>
      </c>
      <c r="G369" s="13">
        <f>D369*E369</f>
        <v>101955.29999999999</v>
      </c>
    </row>
    <row r="370" spans="2:7" ht="15.75">
      <c r="B370" s="7" t="s">
        <v>23</v>
      </c>
      <c r="C370" s="11">
        <v>19.8</v>
      </c>
      <c r="D370" s="11">
        <v>39.13</v>
      </c>
      <c r="E370" s="12">
        <v>11719</v>
      </c>
      <c r="F370" s="13">
        <f>G370/4</f>
        <v>114641.11750000001</v>
      </c>
      <c r="G370" s="13">
        <f>D370*E370</f>
        <v>458564.47000000003</v>
      </c>
    </row>
    <row r="371" spans="2:7" ht="15.75">
      <c r="B371" s="7" t="s">
        <v>24</v>
      </c>
      <c r="C371" s="11">
        <f>C370+C369+C368+C367</f>
        <v>26.459999999999997</v>
      </c>
      <c r="D371" s="11">
        <f>D370+D369+D368+D367</f>
        <v>52.449999999999996</v>
      </c>
      <c r="E371" s="33" t="s">
        <v>0</v>
      </c>
      <c r="F371" s="13">
        <f>F370+F369+F368+F367</f>
        <v>163181.4325</v>
      </c>
      <c r="G371" s="13">
        <f>G370+G369+G368+G367</f>
        <v>652725.73</v>
      </c>
    </row>
    <row r="372" ht="15.75">
      <c r="E372" s="24"/>
    </row>
    <row r="373" spans="2:7" ht="15.75">
      <c r="B373" s="7" t="s">
        <v>26</v>
      </c>
      <c r="C373" s="11">
        <f>C368+C367</f>
        <v>2.31</v>
      </c>
      <c r="D373" s="11">
        <f>D368+D367</f>
        <v>4.62</v>
      </c>
      <c r="E373" s="12">
        <v>19958</v>
      </c>
      <c r="F373" s="13">
        <f>F368+F367</f>
        <v>23051.49</v>
      </c>
      <c r="G373" s="13">
        <f>G368+G367</f>
        <v>92205.96</v>
      </c>
    </row>
    <row r="374" spans="2:7" ht="15.75">
      <c r="B374" s="7" t="s">
        <v>27</v>
      </c>
      <c r="C374" s="11">
        <f>C370+C369</f>
        <v>24.15</v>
      </c>
      <c r="D374" s="11">
        <f>D370+D369</f>
        <v>47.83</v>
      </c>
      <c r="E374" s="12">
        <v>11719</v>
      </c>
      <c r="F374" s="13">
        <f>F370+F369</f>
        <v>140129.9425</v>
      </c>
      <c r="G374" s="13">
        <f>G370+G369</f>
        <v>560519.77</v>
      </c>
    </row>
    <row r="375" spans="2:12" ht="15.75">
      <c r="B375" s="7" t="s">
        <v>24</v>
      </c>
      <c r="C375" s="11">
        <f>C374+C373</f>
        <v>26.459999999999997</v>
      </c>
      <c r="D375" s="11">
        <f>D374+D373</f>
        <v>52.449999999999996</v>
      </c>
      <c r="E375" s="14"/>
      <c r="F375" s="13">
        <f>F374+F373</f>
        <v>163181.4325</v>
      </c>
      <c r="G375" s="13">
        <f>G374+G373</f>
        <v>652725.73</v>
      </c>
      <c r="L375" s="13"/>
    </row>
    <row r="377" ht="15.75">
      <c r="A377" s="7" t="s">
        <v>61</v>
      </c>
    </row>
    <row r="379" spans="2:8" ht="15.75">
      <c r="B379" s="7" t="s">
        <v>62</v>
      </c>
      <c r="C379" s="11">
        <v>30.2</v>
      </c>
      <c r="D379" s="11">
        <v>117.75</v>
      </c>
      <c r="E379" s="12">
        <v>19958</v>
      </c>
      <c r="F379" s="13">
        <f>G379/4</f>
        <v>587513.625</v>
      </c>
      <c r="G379" s="13">
        <f>D379*E379</f>
        <v>2350054.5</v>
      </c>
      <c r="H379" s="7" t="s">
        <v>0</v>
      </c>
    </row>
    <row r="380" spans="2:7" ht="15.75">
      <c r="B380" s="7" t="s">
        <v>20</v>
      </c>
      <c r="C380" s="11">
        <v>35.57</v>
      </c>
      <c r="D380" s="11">
        <v>105.23</v>
      </c>
      <c r="E380" s="12">
        <v>19958</v>
      </c>
      <c r="F380" s="13">
        <f>G380/4</f>
        <v>525045.085</v>
      </c>
      <c r="G380" s="13">
        <f>D380*E380</f>
        <v>2100180.34</v>
      </c>
    </row>
    <row r="381" spans="2:7" ht="15.75">
      <c r="B381" s="7" t="s">
        <v>22</v>
      </c>
      <c r="C381" s="11">
        <v>31.19</v>
      </c>
      <c r="D381" s="11">
        <v>63.28</v>
      </c>
      <c r="E381" s="12">
        <v>11719</v>
      </c>
      <c r="F381" s="13">
        <f>G381/4</f>
        <v>185394.58000000002</v>
      </c>
      <c r="G381" s="13">
        <f>D381*E381</f>
        <v>741578.3200000001</v>
      </c>
    </row>
    <row r="382" spans="2:8" ht="15.75">
      <c r="B382" s="7" t="s">
        <v>63</v>
      </c>
      <c r="C382" s="11">
        <v>222.01</v>
      </c>
      <c r="D382" s="11">
        <v>445.64</v>
      </c>
      <c r="E382" s="12">
        <v>11719</v>
      </c>
      <c r="F382" s="13">
        <f>G382/4</f>
        <v>1305613.79</v>
      </c>
      <c r="G382" s="13">
        <f>D382*E382</f>
        <v>5222455.16</v>
      </c>
      <c r="H382" s="7" t="s">
        <v>0</v>
      </c>
    </row>
    <row r="383" spans="2:7" ht="15.75">
      <c r="B383" s="7" t="s">
        <v>24</v>
      </c>
      <c r="C383" s="11">
        <f>C382+C381+C380+C379</f>
        <v>318.96999999999997</v>
      </c>
      <c r="D383" s="11">
        <f>D382+D381+D380+D379</f>
        <v>731.9</v>
      </c>
      <c r="E383" s="33" t="s">
        <v>0</v>
      </c>
      <c r="F383" s="13">
        <f>F382+F381+F380+F379</f>
        <v>2603567.08</v>
      </c>
      <c r="G383" s="13">
        <f>G382+G381+G380+G379</f>
        <v>10414268.32</v>
      </c>
    </row>
    <row r="384" ht="15.75">
      <c r="E384" s="24"/>
    </row>
    <row r="385" spans="2:7" ht="15.75">
      <c r="B385" s="7" t="s">
        <v>26</v>
      </c>
      <c r="C385" s="11">
        <f>C380+C379</f>
        <v>65.77</v>
      </c>
      <c r="D385" s="11">
        <f>D380+D379</f>
        <v>222.98000000000002</v>
      </c>
      <c r="E385" s="12">
        <v>19958</v>
      </c>
      <c r="F385" s="13">
        <f>F380+F379</f>
        <v>1112558.71</v>
      </c>
      <c r="G385" s="13">
        <f>G380+G379</f>
        <v>4450234.84</v>
      </c>
    </row>
    <row r="386" spans="2:7" ht="15.75">
      <c r="B386" s="7" t="s">
        <v>27</v>
      </c>
      <c r="C386" s="11">
        <f>C382+C381</f>
        <v>253.2</v>
      </c>
      <c r="D386" s="11">
        <f>D382+D381</f>
        <v>508.91999999999996</v>
      </c>
      <c r="E386" s="12">
        <v>11719</v>
      </c>
      <c r="F386" s="13">
        <f>F382+F381</f>
        <v>1491008.37</v>
      </c>
      <c r="G386" s="13">
        <f>G382+G381</f>
        <v>5964033.48</v>
      </c>
    </row>
    <row r="387" spans="2:12" ht="15.75">
      <c r="B387" s="7" t="s">
        <v>24</v>
      </c>
      <c r="C387" s="11">
        <f>C386+C385</f>
        <v>318.96999999999997</v>
      </c>
      <c r="D387" s="11">
        <f>D386+D385</f>
        <v>731.9</v>
      </c>
      <c r="E387" s="14"/>
      <c r="F387" s="13">
        <f>F386+F385</f>
        <v>2603567.08</v>
      </c>
      <c r="G387" s="13">
        <f>G386+G385</f>
        <v>10414268.32</v>
      </c>
      <c r="L387" s="13"/>
    </row>
    <row r="389" ht="15.75">
      <c r="A389" s="7" t="s">
        <v>64</v>
      </c>
    </row>
    <row r="391" spans="2:7" ht="15.75">
      <c r="B391" s="7" t="s">
        <v>18</v>
      </c>
      <c r="C391" s="11">
        <v>3.74</v>
      </c>
      <c r="D391" s="11">
        <v>11.02</v>
      </c>
      <c r="E391" s="12">
        <v>19958</v>
      </c>
      <c r="F391" s="13">
        <f>G391/4</f>
        <v>54984.29</v>
      </c>
      <c r="G391" s="13">
        <f>D391*E391</f>
        <v>219937.16</v>
      </c>
    </row>
    <row r="392" spans="2:7" ht="15.75">
      <c r="B392" s="7" t="s">
        <v>20</v>
      </c>
      <c r="C392" s="11">
        <v>6.82</v>
      </c>
      <c r="D392" s="11">
        <v>22.69</v>
      </c>
      <c r="E392" s="12">
        <v>19958</v>
      </c>
      <c r="F392" s="13">
        <f>G392/4</f>
        <v>113211.755</v>
      </c>
      <c r="G392" s="13">
        <f>D392*E392</f>
        <v>452847.02</v>
      </c>
    </row>
    <row r="393" spans="2:7" ht="15.75">
      <c r="B393" s="7" t="s">
        <v>22</v>
      </c>
      <c r="C393" s="11">
        <v>8.04</v>
      </c>
      <c r="D393" s="11">
        <v>15.89</v>
      </c>
      <c r="E393" s="12">
        <v>11719</v>
      </c>
      <c r="F393" s="13">
        <f>G393/4</f>
        <v>46553.7275</v>
      </c>
      <c r="G393" s="13">
        <f>D393*E393</f>
        <v>186214.91</v>
      </c>
    </row>
    <row r="394" spans="2:7" ht="15.75">
      <c r="B394" s="7" t="s">
        <v>23</v>
      </c>
      <c r="C394" s="11">
        <v>33.74</v>
      </c>
      <c r="D394" s="11">
        <v>66.99</v>
      </c>
      <c r="E394" s="12">
        <v>11719</v>
      </c>
      <c r="F394" s="13">
        <f>G394/4</f>
        <v>196263.95249999998</v>
      </c>
      <c r="G394" s="13">
        <f>D394*E394</f>
        <v>785055.8099999999</v>
      </c>
    </row>
    <row r="395" spans="2:7" ht="15.75">
      <c r="B395" s="7" t="s">
        <v>24</v>
      </c>
      <c r="C395" s="11">
        <f>C394+C393+C392+C391</f>
        <v>52.34</v>
      </c>
      <c r="D395" s="11">
        <f>D394+D393+D392+D391</f>
        <v>116.58999999999999</v>
      </c>
      <c r="E395" s="33" t="s">
        <v>0</v>
      </c>
      <c r="F395" s="13">
        <f>F394+F393+F392+F391</f>
        <v>411013.725</v>
      </c>
      <c r="G395" s="13">
        <f>G394+G393+G392+G391</f>
        <v>1644054.9</v>
      </c>
    </row>
    <row r="396" ht="15.75">
      <c r="E396" s="24"/>
    </row>
    <row r="397" spans="2:7" ht="15.75">
      <c r="B397" s="7" t="s">
        <v>26</v>
      </c>
      <c r="C397" s="11">
        <f>C392+C391</f>
        <v>10.56</v>
      </c>
      <c r="D397" s="11">
        <f>D392+D391</f>
        <v>33.71</v>
      </c>
      <c r="E397" s="12">
        <v>19958</v>
      </c>
      <c r="F397" s="13">
        <f>F392+F391</f>
        <v>168196.045</v>
      </c>
      <c r="G397" s="13">
        <f>G392+G391</f>
        <v>672784.18</v>
      </c>
    </row>
    <row r="398" spans="2:7" ht="15.75">
      <c r="B398" s="7" t="s">
        <v>27</v>
      </c>
      <c r="C398" s="11">
        <f>C394+C393</f>
        <v>41.78</v>
      </c>
      <c r="D398" s="11">
        <f>D394+D393</f>
        <v>82.88</v>
      </c>
      <c r="E398" s="12">
        <v>11719</v>
      </c>
      <c r="F398" s="13">
        <f>F394+F393</f>
        <v>242817.68</v>
      </c>
      <c r="G398" s="13">
        <f>G394+G393</f>
        <v>971270.72</v>
      </c>
    </row>
    <row r="399" spans="2:12" ht="15.75">
      <c r="B399" s="7" t="s">
        <v>24</v>
      </c>
      <c r="C399" s="11">
        <f>C398+C397</f>
        <v>52.34</v>
      </c>
      <c r="D399" s="11">
        <f>D398+D397</f>
        <v>116.59</v>
      </c>
      <c r="E399" s="14"/>
      <c r="F399" s="13">
        <f>F398+F397</f>
        <v>411013.725</v>
      </c>
      <c r="G399" s="13">
        <f>G398+G397</f>
        <v>1644054.9</v>
      </c>
      <c r="L399" s="13"/>
    </row>
    <row r="402" ht="15.75">
      <c r="A402" s="7" t="s">
        <v>65</v>
      </c>
    </row>
    <row r="404" spans="2:7" ht="15.75">
      <c r="B404" s="7" t="s">
        <v>18</v>
      </c>
      <c r="C404" s="11">
        <v>31.33</v>
      </c>
      <c r="D404" s="11">
        <v>81.39</v>
      </c>
      <c r="E404" s="12">
        <v>19958</v>
      </c>
      <c r="F404" s="13">
        <f>G404/4</f>
        <v>406095.405</v>
      </c>
      <c r="G404" s="13">
        <f>D404*E404</f>
        <v>1624381.62</v>
      </c>
    </row>
    <row r="405" spans="2:7" ht="15.75">
      <c r="B405" s="7" t="s">
        <v>20</v>
      </c>
      <c r="C405" s="11">
        <v>56.22</v>
      </c>
      <c r="D405" s="11">
        <v>138.53</v>
      </c>
      <c r="E405" s="12">
        <v>19958</v>
      </c>
      <c r="F405" s="13">
        <f>G405/4</f>
        <v>691195.435</v>
      </c>
      <c r="G405" s="13">
        <f>D405*E405</f>
        <v>2764781.74</v>
      </c>
    </row>
    <row r="406" spans="2:7" ht="15.75">
      <c r="B406" s="7" t="s">
        <v>22</v>
      </c>
      <c r="C406" s="11">
        <v>28.23</v>
      </c>
      <c r="D406" s="11">
        <v>56.92</v>
      </c>
      <c r="E406" s="12">
        <v>11719</v>
      </c>
      <c r="F406" s="13">
        <f>G406/4</f>
        <v>166761.37</v>
      </c>
      <c r="G406" s="13">
        <f>D406*E406</f>
        <v>667045.48</v>
      </c>
    </row>
    <row r="407" spans="2:7" ht="15.75">
      <c r="B407" s="7" t="s">
        <v>23</v>
      </c>
      <c r="C407" s="11">
        <v>263.84</v>
      </c>
      <c r="D407" s="11">
        <v>528.69</v>
      </c>
      <c r="E407" s="12">
        <v>11719</v>
      </c>
      <c r="F407" s="13">
        <f>G407/4</f>
        <v>1548929.5275</v>
      </c>
      <c r="G407" s="13">
        <f>D407*E407</f>
        <v>6195718.11</v>
      </c>
    </row>
    <row r="408" spans="2:7" ht="15.75">
      <c r="B408" s="7" t="s">
        <v>24</v>
      </c>
      <c r="C408" s="11">
        <f>C407+C406+C405+C404</f>
        <v>379.61999999999995</v>
      </c>
      <c r="D408" s="11">
        <f>D407+D406+D405+D404</f>
        <v>805.53</v>
      </c>
      <c r="E408" s="33" t="s">
        <v>0</v>
      </c>
      <c r="F408" s="13">
        <f>F407+F406+F405+F404</f>
        <v>2812981.7375</v>
      </c>
      <c r="G408" s="13">
        <f>G407+G406+G405+G404</f>
        <v>11251926.95</v>
      </c>
    </row>
    <row r="409" ht="15.75">
      <c r="E409" s="24"/>
    </row>
    <row r="410" spans="2:7" ht="15.75">
      <c r="B410" s="7" t="s">
        <v>26</v>
      </c>
      <c r="C410" s="11">
        <f>C405+C404</f>
        <v>87.55</v>
      </c>
      <c r="D410" s="11">
        <f>D405+D404</f>
        <v>219.92000000000002</v>
      </c>
      <c r="E410" s="12">
        <v>19958</v>
      </c>
      <c r="F410" s="13">
        <f>F405+F404</f>
        <v>1097290.84</v>
      </c>
      <c r="G410" s="13">
        <f>G405+G404</f>
        <v>4389163.36</v>
      </c>
    </row>
    <row r="411" spans="2:7" ht="15.75">
      <c r="B411" s="7" t="s">
        <v>27</v>
      </c>
      <c r="C411" s="11">
        <f>C407+C406</f>
        <v>292.07</v>
      </c>
      <c r="D411" s="11">
        <f>D407+D406</f>
        <v>585.61</v>
      </c>
      <c r="E411" s="12">
        <v>11719</v>
      </c>
      <c r="F411" s="13">
        <f>F407+F406</f>
        <v>1715690.8975</v>
      </c>
      <c r="G411" s="13">
        <f>G407+G406</f>
        <v>6862763.59</v>
      </c>
    </row>
    <row r="412" spans="2:12" ht="15.75">
      <c r="B412" s="7" t="s">
        <v>24</v>
      </c>
      <c r="C412" s="11">
        <f>C411+C410</f>
        <v>379.62</v>
      </c>
      <c r="D412" s="11">
        <f>D411+D410</f>
        <v>805.53</v>
      </c>
      <c r="E412" s="14"/>
      <c r="F412" s="13">
        <f>F411+F410</f>
        <v>2812981.7375</v>
      </c>
      <c r="G412" s="13">
        <f>G411+G410</f>
        <v>11251926.95</v>
      </c>
      <c r="L412" s="13"/>
    </row>
    <row r="414" ht="15.75">
      <c r="A414" s="7" t="s">
        <v>66</v>
      </c>
    </row>
    <row r="416" spans="2:7" ht="15.75">
      <c r="B416" s="7" t="s">
        <v>18</v>
      </c>
      <c r="C416" s="11">
        <v>6.36</v>
      </c>
      <c r="D416" s="11">
        <v>20.58</v>
      </c>
      <c r="E416" s="12">
        <v>19958</v>
      </c>
      <c r="F416" s="13">
        <f>G416/4</f>
        <v>102683.90999999999</v>
      </c>
      <c r="G416" s="13">
        <f>D416*E416</f>
        <v>410735.63999999996</v>
      </c>
    </row>
    <row r="417" spans="2:7" ht="15.75">
      <c r="B417" s="7" t="s">
        <v>20</v>
      </c>
      <c r="C417" s="11">
        <v>11.33</v>
      </c>
      <c r="D417" s="11">
        <v>26.33</v>
      </c>
      <c r="E417" s="12">
        <v>19958</v>
      </c>
      <c r="F417" s="13">
        <f>G417/4</f>
        <v>131373.535</v>
      </c>
      <c r="G417" s="13">
        <f>D417*E417</f>
        <v>525494.14</v>
      </c>
    </row>
    <row r="418" spans="2:7" ht="15.75">
      <c r="B418" s="7" t="s">
        <v>22</v>
      </c>
      <c r="C418" s="11">
        <v>3.97</v>
      </c>
      <c r="D418" s="11">
        <v>7.94</v>
      </c>
      <c r="E418" s="12">
        <v>11719</v>
      </c>
      <c r="F418" s="13">
        <f>G418/4</f>
        <v>23262.215</v>
      </c>
      <c r="G418" s="13">
        <f>D418*E418</f>
        <v>93048.86</v>
      </c>
    </row>
    <row r="419" spans="2:7" ht="15.75">
      <c r="B419" s="7" t="s">
        <v>23</v>
      </c>
      <c r="C419" s="11">
        <v>43.15</v>
      </c>
      <c r="D419" s="11">
        <v>86.09</v>
      </c>
      <c r="E419" s="12">
        <v>11719</v>
      </c>
      <c r="F419" s="13">
        <f>G419/4</f>
        <v>252222.17750000002</v>
      </c>
      <c r="G419" s="13">
        <f>D419*E419</f>
        <v>1008888.7100000001</v>
      </c>
    </row>
    <row r="420" spans="2:7" ht="15.75">
      <c r="B420" s="7" t="s">
        <v>24</v>
      </c>
      <c r="C420" s="11">
        <f>C419+C418+C417+C416</f>
        <v>64.81</v>
      </c>
      <c r="D420" s="11">
        <f>D419+D418+D417+D416</f>
        <v>140.94</v>
      </c>
      <c r="E420" s="33" t="s">
        <v>0</v>
      </c>
      <c r="F420" s="13">
        <f>F419+F418+F417+F416</f>
        <v>509541.83749999997</v>
      </c>
      <c r="G420" s="13">
        <f>G419+G418+G417+G416</f>
        <v>2038167.3499999999</v>
      </c>
    </row>
    <row r="421" ht="15.75">
      <c r="E421" s="24"/>
    </row>
    <row r="422" spans="2:7" ht="15.75">
      <c r="B422" s="7" t="s">
        <v>26</v>
      </c>
      <c r="C422" s="11">
        <f>C417+C416</f>
        <v>17.69</v>
      </c>
      <c r="D422" s="11">
        <f>D417+D416</f>
        <v>46.91</v>
      </c>
      <c r="E422" s="12">
        <v>19958</v>
      </c>
      <c r="F422" s="13">
        <f>F417+F416</f>
        <v>234057.445</v>
      </c>
      <c r="G422" s="13">
        <f>G417+G416</f>
        <v>936229.78</v>
      </c>
    </row>
    <row r="423" spans="2:7" ht="15.75">
      <c r="B423" s="7" t="s">
        <v>27</v>
      </c>
      <c r="C423" s="11">
        <f>C419+C418</f>
        <v>47.12</v>
      </c>
      <c r="D423" s="11">
        <f>D419+D418</f>
        <v>94.03</v>
      </c>
      <c r="E423" s="12">
        <v>11719</v>
      </c>
      <c r="F423" s="13">
        <f>F419+F418</f>
        <v>275484.3925</v>
      </c>
      <c r="G423" s="13">
        <f>G419+G418</f>
        <v>1101937.57</v>
      </c>
    </row>
    <row r="424" spans="2:12" ht="15.75">
      <c r="B424" s="7" t="s">
        <v>24</v>
      </c>
      <c r="C424" s="11">
        <f>C423+C422</f>
        <v>64.81</v>
      </c>
      <c r="D424" s="11">
        <f>D423+D422</f>
        <v>140.94</v>
      </c>
      <c r="E424" s="14"/>
      <c r="F424" s="13">
        <f>F423+F422</f>
        <v>509541.8375</v>
      </c>
      <c r="G424" s="13">
        <f>G423+G422</f>
        <v>2038167.35</v>
      </c>
      <c r="L424" s="13"/>
    </row>
    <row r="426" ht="15.75">
      <c r="A426" s="7" t="s">
        <v>67</v>
      </c>
    </row>
    <row r="428" spans="2:7" ht="15.75">
      <c r="B428" s="7" t="s">
        <v>18</v>
      </c>
      <c r="C428" s="11">
        <f aca="true" t="shared" si="1" ref="C428:D431">SUM(C367,C379,C391,C404,C416)</f>
        <v>71.63</v>
      </c>
      <c r="D428" s="11">
        <f t="shared" si="1"/>
        <v>230.74</v>
      </c>
      <c r="E428" s="12">
        <v>19958</v>
      </c>
      <c r="F428" s="13">
        <f>G428/4</f>
        <v>1151277.23</v>
      </c>
      <c r="G428" s="13">
        <f>D428*E428</f>
        <v>4605108.92</v>
      </c>
    </row>
    <row r="429" spans="2:7" ht="15.75">
      <c r="B429" s="7" t="s">
        <v>20</v>
      </c>
      <c r="C429" s="11">
        <f t="shared" si="1"/>
        <v>112.25</v>
      </c>
      <c r="D429" s="11">
        <f t="shared" si="1"/>
        <v>297.40000000000003</v>
      </c>
      <c r="E429" s="12">
        <v>19958</v>
      </c>
      <c r="F429" s="13">
        <f>G429/4</f>
        <v>1483877.3000000003</v>
      </c>
      <c r="G429" s="13">
        <f>D429*E429</f>
        <v>5935509.200000001</v>
      </c>
    </row>
    <row r="430" spans="2:7" ht="15.75">
      <c r="B430" s="7" t="s">
        <v>22</v>
      </c>
      <c r="C430" s="11">
        <f t="shared" si="1"/>
        <v>75.78</v>
      </c>
      <c r="D430" s="11">
        <f t="shared" si="1"/>
        <v>152.73000000000002</v>
      </c>
      <c r="E430" s="12">
        <v>11719</v>
      </c>
      <c r="F430" s="13">
        <f>G430/4</f>
        <v>447460.7175</v>
      </c>
      <c r="G430" s="13">
        <f>D430*E430</f>
        <v>1789842.87</v>
      </c>
    </row>
    <row r="431" spans="2:7" ht="15.75">
      <c r="B431" s="7" t="s">
        <v>23</v>
      </c>
      <c r="C431" s="11">
        <f t="shared" si="1"/>
        <v>582.54</v>
      </c>
      <c r="D431" s="11">
        <f t="shared" si="1"/>
        <v>1166.54</v>
      </c>
      <c r="E431" s="12">
        <v>11719</v>
      </c>
      <c r="F431" s="13">
        <f>G431/4</f>
        <v>3417670.565</v>
      </c>
      <c r="G431" s="13">
        <f>D431*E431</f>
        <v>13670682.26</v>
      </c>
    </row>
    <row r="432" spans="2:7" ht="15.75">
      <c r="B432" s="7" t="s">
        <v>24</v>
      </c>
      <c r="C432" s="11">
        <f>SUM(C428:C431)</f>
        <v>842.1999999999999</v>
      </c>
      <c r="D432" s="11">
        <f>SUM(D428:D431)</f>
        <v>1847.41</v>
      </c>
      <c r="E432" s="33" t="s">
        <v>0</v>
      </c>
      <c r="F432" s="13">
        <f>F431+F430+F429+F428</f>
        <v>6500285.8125</v>
      </c>
      <c r="G432" s="13">
        <f>G431+G430+G429+G428</f>
        <v>26001143.25</v>
      </c>
    </row>
    <row r="433" ht="15.75">
      <c r="E433" s="24"/>
    </row>
    <row r="434" spans="2:7" ht="15.75">
      <c r="B434" s="7" t="s">
        <v>26</v>
      </c>
      <c r="C434" s="11">
        <f>SUM(C428:C429)</f>
        <v>183.88</v>
      </c>
      <c r="D434" s="11">
        <f>SUM(D428:D429)</f>
        <v>528.1400000000001</v>
      </c>
      <c r="E434" s="12">
        <v>19958</v>
      </c>
      <c r="F434" s="13">
        <f>F429+F428</f>
        <v>2635154.5300000003</v>
      </c>
      <c r="G434" s="13">
        <f>G429+G428</f>
        <v>10540618.120000001</v>
      </c>
    </row>
    <row r="435" spans="2:7" ht="15.75">
      <c r="B435" s="7" t="s">
        <v>27</v>
      </c>
      <c r="C435" s="11">
        <f>SUM(C430:C431)</f>
        <v>658.3199999999999</v>
      </c>
      <c r="D435" s="11">
        <f>SUM(D430:D431)</f>
        <v>1319.27</v>
      </c>
      <c r="E435" s="12">
        <v>11719</v>
      </c>
      <c r="F435" s="13">
        <f>F431+F430</f>
        <v>3865131.2824999997</v>
      </c>
      <c r="G435" s="13">
        <f>G431+G430</f>
        <v>15460525.129999999</v>
      </c>
    </row>
    <row r="436" spans="2:12" ht="15.75">
      <c r="B436" s="7" t="s">
        <v>24</v>
      </c>
      <c r="C436" s="11">
        <f>SUM(C434:C435)</f>
        <v>842.1999999999999</v>
      </c>
      <c r="D436" s="11">
        <f>SUM(D434:D435)</f>
        <v>1847.41</v>
      </c>
      <c r="E436" s="14"/>
      <c r="F436" s="13">
        <f>F435+F434</f>
        <v>6500285.8125</v>
      </c>
      <c r="G436" s="13">
        <f>G435+G434</f>
        <v>26001143.25</v>
      </c>
      <c r="L436" s="13"/>
    </row>
    <row r="438" ht="15.75">
      <c r="A438" s="7" t="s">
        <v>68</v>
      </c>
    </row>
    <row r="440" ht="15.75">
      <c r="A440" s="7" t="s">
        <v>69</v>
      </c>
    </row>
    <row r="442" spans="2:7" ht="15.75">
      <c r="B442" s="7" t="s">
        <v>18</v>
      </c>
      <c r="C442" s="11">
        <v>0</v>
      </c>
      <c r="D442" s="11">
        <v>0</v>
      </c>
      <c r="E442" s="12">
        <v>19958</v>
      </c>
      <c r="F442" s="13">
        <f>G442/4</f>
        <v>0</v>
      </c>
      <c r="G442" s="13">
        <f>D442*E442</f>
        <v>0</v>
      </c>
    </row>
    <row r="443" spans="2:7" ht="15.75">
      <c r="B443" s="7" t="s">
        <v>20</v>
      </c>
      <c r="C443" s="11">
        <v>11.47</v>
      </c>
      <c r="D443" s="11">
        <v>35.38</v>
      </c>
      <c r="E443" s="12">
        <v>19958</v>
      </c>
      <c r="F443" s="13">
        <f>G443/4</f>
        <v>176528.51</v>
      </c>
      <c r="G443" s="13">
        <f>D443*E443</f>
        <v>706114.04</v>
      </c>
    </row>
    <row r="444" spans="2:7" ht="15.75">
      <c r="B444" s="7" t="s">
        <v>22</v>
      </c>
      <c r="C444" s="11">
        <v>4.26</v>
      </c>
      <c r="D444" s="11">
        <v>9.37</v>
      </c>
      <c r="E444" s="12">
        <v>11719</v>
      </c>
      <c r="F444" s="13">
        <f>G444/4</f>
        <v>27451.757499999996</v>
      </c>
      <c r="G444" s="13">
        <f>D444*E444</f>
        <v>109807.02999999998</v>
      </c>
    </row>
    <row r="445" spans="2:7" ht="15.75">
      <c r="B445" s="7" t="s">
        <v>23</v>
      </c>
      <c r="C445" s="11">
        <v>34.61</v>
      </c>
      <c r="D445" s="11">
        <v>70.9</v>
      </c>
      <c r="E445" s="12">
        <v>11719</v>
      </c>
      <c r="F445" s="13">
        <f>G445/4</f>
        <v>207719.27500000002</v>
      </c>
      <c r="G445" s="13">
        <f>D445*E445</f>
        <v>830877.1000000001</v>
      </c>
    </row>
    <row r="446" spans="2:7" ht="15.75">
      <c r="B446" s="7" t="s">
        <v>24</v>
      </c>
      <c r="C446" s="11">
        <f>C445+C444+C443+C442</f>
        <v>50.339999999999996</v>
      </c>
      <c r="D446" s="11">
        <f>D445+D444+D443+D442</f>
        <v>115.65</v>
      </c>
      <c r="E446" s="33" t="s">
        <v>0</v>
      </c>
      <c r="F446" s="13">
        <f>F445+F444+F443+F442</f>
        <v>411699.54250000004</v>
      </c>
      <c r="G446" s="13">
        <f>G445+G444+G443+G442</f>
        <v>1646798.1700000002</v>
      </c>
    </row>
    <row r="447" ht="15.75">
      <c r="E447" s="24"/>
    </row>
    <row r="448" spans="2:7" ht="15.75">
      <c r="B448" s="7" t="s">
        <v>26</v>
      </c>
      <c r="C448" s="11">
        <f>C443+C442</f>
        <v>11.47</v>
      </c>
      <c r="D448" s="11">
        <f>D443+D442</f>
        <v>35.38</v>
      </c>
      <c r="E448" s="12">
        <v>19958</v>
      </c>
      <c r="F448" s="13">
        <f>F443+F442</f>
        <v>176528.51</v>
      </c>
      <c r="G448" s="13">
        <f>G443+G442</f>
        <v>706114.04</v>
      </c>
    </row>
    <row r="449" spans="2:7" ht="15.75">
      <c r="B449" s="7" t="s">
        <v>27</v>
      </c>
      <c r="C449" s="11">
        <f>C445+C444</f>
        <v>38.87</v>
      </c>
      <c r="D449" s="11">
        <f>D445+D444</f>
        <v>80.27000000000001</v>
      </c>
      <c r="E449" s="12">
        <v>11719</v>
      </c>
      <c r="F449" s="13">
        <f>F445+F444</f>
        <v>235171.03250000003</v>
      </c>
      <c r="G449" s="13">
        <f>G445+G444</f>
        <v>940684.1300000001</v>
      </c>
    </row>
    <row r="450" spans="2:12" ht="15.75">
      <c r="B450" s="7" t="s">
        <v>24</v>
      </c>
      <c r="C450" s="11">
        <f>C449+C448</f>
        <v>50.339999999999996</v>
      </c>
      <c r="D450" s="11">
        <f>D449+D448</f>
        <v>115.65</v>
      </c>
      <c r="E450" s="14"/>
      <c r="F450" s="13">
        <f>F449+F448</f>
        <v>411699.54250000004</v>
      </c>
      <c r="G450" s="13">
        <f>G449+G448</f>
        <v>1646798.1700000002</v>
      </c>
      <c r="L450" s="13"/>
    </row>
    <row r="452" ht="15.75">
      <c r="A452" s="7" t="s">
        <v>70</v>
      </c>
    </row>
    <row r="454" spans="2:7" ht="15.75">
      <c r="B454" s="7" t="s">
        <v>18</v>
      </c>
      <c r="C454" s="11">
        <v>0</v>
      </c>
      <c r="D454" s="11">
        <v>0</v>
      </c>
      <c r="E454" s="12">
        <v>19958</v>
      </c>
      <c r="F454" s="13">
        <f>G454/4</f>
        <v>0</v>
      </c>
      <c r="G454" s="13">
        <f>D454*E454</f>
        <v>0</v>
      </c>
    </row>
    <row r="455" spans="2:7" ht="15.75">
      <c r="B455" s="7" t="s">
        <v>20</v>
      </c>
      <c r="C455" s="11">
        <v>9.35</v>
      </c>
      <c r="D455" s="11">
        <v>20.02</v>
      </c>
      <c r="E455" s="12">
        <v>19958</v>
      </c>
      <c r="F455" s="13">
        <f>G455/4</f>
        <v>99889.79</v>
      </c>
      <c r="G455" s="13">
        <f>D455*E455</f>
        <v>399559.16</v>
      </c>
    </row>
    <row r="456" spans="2:7" ht="15.75">
      <c r="B456" s="7" t="s">
        <v>22</v>
      </c>
      <c r="C456" s="11">
        <v>2.88</v>
      </c>
      <c r="D456" s="11">
        <v>5.76</v>
      </c>
      <c r="E456" s="12">
        <v>11719</v>
      </c>
      <c r="F456" s="13">
        <f>G456/4</f>
        <v>16875.36</v>
      </c>
      <c r="G456" s="13">
        <f>D456*E456</f>
        <v>67501.44</v>
      </c>
    </row>
    <row r="457" spans="2:7" ht="15.75">
      <c r="B457" s="7" t="s">
        <v>23</v>
      </c>
      <c r="C457" s="11">
        <v>24.26</v>
      </c>
      <c r="D457" s="11">
        <v>47.62</v>
      </c>
      <c r="E457" s="12">
        <v>11719</v>
      </c>
      <c r="F457" s="13">
        <f>G457/4</f>
        <v>139514.695</v>
      </c>
      <c r="G457" s="13">
        <f>D457*E457</f>
        <v>558058.78</v>
      </c>
    </row>
    <row r="458" spans="2:7" ht="15.75">
      <c r="B458" s="7" t="s">
        <v>24</v>
      </c>
      <c r="C458" s="11">
        <f>C457+C456+C455+C454</f>
        <v>36.49</v>
      </c>
      <c r="D458" s="11">
        <f>D457+D456+D455+D454</f>
        <v>73.39999999999999</v>
      </c>
      <c r="E458" s="33" t="s">
        <v>0</v>
      </c>
      <c r="F458" s="13">
        <f>F457+F456+F455+F454</f>
        <v>256279.84499999997</v>
      </c>
      <c r="G458" s="13">
        <f>G457+G456+G455+G454</f>
        <v>1025119.3799999999</v>
      </c>
    </row>
    <row r="459" ht="15.75">
      <c r="E459" s="24"/>
    </row>
    <row r="460" spans="2:7" ht="15.75">
      <c r="B460" s="7" t="s">
        <v>26</v>
      </c>
      <c r="C460" s="11">
        <f>C455+C454</f>
        <v>9.35</v>
      </c>
      <c r="D460" s="11">
        <f>D455+D454</f>
        <v>20.02</v>
      </c>
      <c r="E460" s="12">
        <v>19958</v>
      </c>
      <c r="F460" s="13">
        <f>F455+F454</f>
        <v>99889.79</v>
      </c>
      <c r="G460" s="13">
        <f>G455+G454</f>
        <v>399559.16</v>
      </c>
    </row>
    <row r="461" spans="2:7" ht="15.75">
      <c r="B461" s="7" t="s">
        <v>27</v>
      </c>
      <c r="C461" s="11">
        <f>C457+C456</f>
        <v>27.14</v>
      </c>
      <c r="D461" s="11">
        <f>D457+D456</f>
        <v>53.379999999999995</v>
      </c>
      <c r="E461" s="12">
        <v>11719</v>
      </c>
      <c r="F461" s="13">
        <f>F457+F456</f>
        <v>156390.055</v>
      </c>
      <c r="G461" s="13">
        <f>G457+G456</f>
        <v>625560.22</v>
      </c>
    </row>
    <row r="462" spans="2:12" ht="15.75">
      <c r="B462" s="7" t="s">
        <v>24</v>
      </c>
      <c r="C462" s="11">
        <f>C461+C460</f>
        <v>36.49</v>
      </c>
      <c r="D462" s="11">
        <f>D461+D460</f>
        <v>73.39999999999999</v>
      </c>
      <c r="E462" s="14"/>
      <c r="F462" s="13">
        <f>F461+F460</f>
        <v>256279.84499999997</v>
      </c>
      <c r="G462" s="13">
        <f>G461+G460</f>
        <v>1025119.3799999999</v>
      </c>
      <c r="L462" s="13"/>
    </row>
    <row r="464" ht="15.75">
      <c r="A464" s="7" t="s">
        <v>71</v>
      </c>
    </row>
    <row r="466" spans="2:7" ht="15.75">
      <c r="B466" s="7" t="s">
        <v>18</v>
      </c>
      <c r="C466" s="11">
        <v>0</v>
      </c>
      <c r="D466" s="11">
        <v>0</v>
      </c>
      <c r="E466" s="12">
        <v>19958</v>
      </c>
      <c r="F466" s="13">
        <f>G466/4</f>
        <v>0</v>
      </c>
      <c r="G466" s="13">
        <f>D466*E466</f>
        <v>0</v>
      </c>
    </row>
    <row r="467" spans="2:7" ht="15.75">
      <c r="B467" s="7" t="s">
        <v>20</v>
      </c>
      <c r="C467" s="11">
        <v>0.79</v>
      </c>
      <c r="D467" s="11">
        <v>1.58</v>
      </c>
      <c r="E467" s="12">
        <v>19958</v>
      </c>
      <c r="F467" s="13">
        <f>G467/4</f>
        <v>7883.410000000001</v>
      </c>
      <c r="G467" s="13">
        <f>D467*E467</f>
        <v>31533.640000000003</v>
      </c>
    </row>
    <row r="468" spans="2:7" ht="15.75">
      <c r="B468" s="7" t="s">
        <v>22</v>
      </c>
      <c r="C468" s="11">
        <v>2.83</v>
      </c>
      <c r="D468" s="11">
        <v>5.66</v>
      </c>
      <c r="E468" s="12">
        <v>11719</v>
      </c>
      <c r="F468" s="13">
        <f>G468/4</f>
        <v>16582.385000000002</v>
      </c>
      <c r="G468" s="13">
        <f>D468*E468</f>
        <v>66329.54000000001</v>
      </c>
    </row>
    <row r="469" spans="2:7" ht="15.75">
      <c r="B469" s="7" t="s">
        <v>23</v>
      </c>
      <c r="C469" s="11">
        <v>14.1</v>
      </c>
      <c r="D469" s="11">
        <v>28.07</v>
      </c>
      <c r="E469" s="12">
        <v>11719</v>
      </c>
      <c r="F469" s="13">
        <f>G469/4</f>
        <v>82238.0825</v>
      </c>
      <c r="G469" s="13">
        <f>D469*E469</f>
        <v>328952.33</v>
      </c>
    </row>
    <row r="470" spans="2:7" ht="15.75">
      <c r="B470" s="7" t="s">
        <v>24</v>
      </c>
      <c r="C470" s="11">
        <f>C469+C468+C467+C466</f>
        <v>17.72</v>
      </c>
      <c r="D470" s="11">
        <f>D469+D468+D467+D466</f>
        <v>35.31</v>
      </c>
      <c r="E470" s="33" t="s">
        <v>0</v>
      </c>
      <c r="F470" s="13">
        <f>F469+F468+F467+F466</f>
        <v>106703.8775</v>
      </c>
      <c r="G470" s="13">
        <f>G469+G468+G467+G466</f>
        <v>426815.51</v>
      </c>
    </row>
    <row r="471" ht="15.75">
      <c r="E471" s="24"/>
    </row>
    <row r="472" spans="2:7" ht="15.75">
      <c r="B472" s="7" t="s">
        <v>26</v>
      </c>
      <c r="C472" s="11">
        <f>C467+C466</f>
        <v>0.79</v>
      </c>
      <c r="D472" s="11">
        <f>D467+D466</f>
        <v>1.58</v>
      </c>
      <c r="E472" s="12">
        <v>19958</v>
      </c>
      <c r="F472" s="13">
        <f>F467+F466</f>
        <v>7883.410000000001</v>
      </c>
      <c r="G472" s="13">
        <f>G467+G466</f>
        <v>31533.640000000003</v>
      </c>
    </row>
    <row r="473" spans="2:7" ht="15.75">
      <c r="B473" s="7" t="s">
        <v>27</v>
      </c>
      <c r="C473" s="11">
        <f>C469+C468</f>
        <v>16.93</v>
      </c>
      <c r="D473" s="11">
        <f>D469+D468</f>
        <v>33.730000000000004</v>
      </c>
      <c r="E473" s="12">
        <v>11719</v>
      </c>
      <c r="F473" s="13">
        <f>F469+F468</f>
        <v>98820.4675</v>
      </c>
      <c r="G473" s="13">
        <f>G469+G468</f>
        <v>395281.87</v>
      </c>
    </row>
    <row r="474" spans="2:12" ht="15.75">
      <c r="B474" s="7" t="s">
        <v>24</v>
      </c>
      <c r="C474" s="11">
        <f>C473+C472</f>
        <v>17.72</v>
      </c>
      <c r="D474" s="11">
        <f>D473+D472</f>
        <v>35.31</v>
      </c>
      <c r="E474" s="14"/>
      <c r="F474" s="13">
        <f>F473+F472</f>
        <v>106703.8775</v>
      </c>
      <c r="G474" s="13">
        <f>G473+G472</f>
        <v>426815.51</v>
      </c>
      <c r="L474" s="13"/>
    </row>
    <row r="477" ht="15.75">
      <c r="A477" s="7" t="s">
        <v>72</v>
      </c>
    </row>
    <row r="479" spans="2:7" ht="15.75">
      <c r="B479" s="7" t="s">
        <v>18</v>
      </c>
      <c r="C479" s="11">
        <v>4.39</v>
      </c>
      <c r="D479" s="11">
        <v>16.69</v>
      </c>
      <c r="E479" s="12">
        <v>19958</v>
      </c>
      <c r="F479" s="13">
        <f>G479/4</f>
        <v>83274.755</v>
      </c>
      <c r="G479" s="13">
        <f>D479*E479</f>
        <v>333099.02</v>
      </c>
    </row>
    <row r="480" spans="2:7" ht="15.75">
      <c r="B480" s="7" t="s">
        <v>20</v>
      </c>
      <c r="C480" s="11">
        <v>4.1</v>
      </c>
      <c r="D480" s="11">
        <v>14.06</v>
      </c>
      <c r="E480" s="12">
        <v>19958</v>
      </c>
      <c r="F480" s="13">
        <f>G480/4</f>
        <v>70152.37</v>
      </c>
      <c r="G480" s="13">
        <f>D480*E480</f>
        <v>280609.48</v>
      </c>
    </row>
    <row r="481" spans="2:7" ht="15.75">
      <c r="B481" s="7" t="s">
        <v>22</v>
      </c>
      <c r="C481" s="11">
        <v>7.54</v>
      </c>
      <c r="D481" s="11">
        <v>18.55</v>
      </c>
      <c r="E481" s="12">
        <v>11719</v>
      </c>
      <c r="F481" s="13">
        <f>G481/4</f>
        <v>54346.8625</v>
      </c>
      <c r="G481" s="13">
        <f>D481*E481</f>
        <v>217387.45</v>
      </c>
    </row>
    <row r="482" spans="2:7" ht="15.75">
      <c r="B482" s="7" t="s">
        <v>23</v>
      </c>
      <c r="C482" s="11">
        <v>71.43</v>
      </c>
      <c r="D482" s="11">
        <v>143.9</v>
      </c>
      <c r="E482" s="12">
        <v>11719</v>
      </c>
      <c r="F482" s="13">
        <f>G482/4</f>
        <v>421591.025</v>
      </c>
      <c r="G482" s="13">
        <f>D482*E482</f>
        <v>1686364.1</v>
      </c>
    </row>
    <row r="483" spans="2:7" ht="15.75">
      <c r="B483" s="7" t="s">
        <v>24</v>
      </c>
      <c r="C483" s="11">
        <f>C482+C481+C480+C479</f>
        <v>87.46000000000001</v>
      </c>
      <c r="D483" s="11">
        <f>D482+D481+D480+D479</f>
        <v>193.20000000000002</v>
      </c>
      <c r="E483" s="33" t="s">
        <v>0</v>
      </c>
      <c r="F483" s="13">
        <f>F482+F481+F480+F479</f>
        <v>629365.0125000001</v>
      </c>
      <c r="G483" s="13">
        <f>G482+G481+G480+G479</f>
        <v>2517460.0500000003</v>
      </c>
    </row>
    <row r="484" ht="15.75">
      <c r="E484" s="24"/>
    </row>
    <row r="485" spans="2:7" ht="15.75">
      <c r="B485" s="7" t="s">
        <v>26</v>
      </c>
      <c r="C485" s="11">
        <f>C480+C479</f>
        <v>8.489999999999998</v>
      </c>
      <c r="D485" s="11">
        <f>D480+D479</f>
        <v>30.75</v>
      </c>
      <c r="E485" s="12">
        <v>19958</v>
      </c>
      <c r="F485" s="13">
        <f>F480+F479</f>
        <v>153427.125</v>
      </c>
      <c r="G485" s="13">
        <f>G480+G479</f>
        <v>613708.5</v>
      </c>
    </row>
    <row r="486" spans="2:7" ht="15.75">
      <c r="B486" s="7" t="s">
        <v>27</v>
      </c>
      <c r="C486" s="11">
        <f>C482+C481</f>
        <v>78.97000000000001</v>
      </c>
      <c r="D486" s="11">
        <f>D482+D481</f>
        <v>162.45000000000002</v>
      </c>
      <c r="E486" s="12">
        <v>11719</v>
      </c>
      <c r="F486" s="13">
        <f>F482+F481</f>
        <v>475937.8875</v>
      </c>
      <c r="G486" s="13">
        <f>G482+G481</f>
        <v>1903751.55</v>
      </c>
    </row>
    <row r="487" spans="2:12" ht="15.75">
      <c r="B487" s="7" t="s">
        <v>24</v>
      </c>
      <c r="C487" s="11">
        <f>C486+C485</f>
        <v>87.46000000000001</v>
      </c>
      <c r="D487" s="11">
        <f>D486+D485</f>
        <v>193.20000000000002</v>
      </c>
      <c r="E487" s="14"/>
      <c r="F487" s="13">
        <f>F486+F485</f>
        <v>629365.0125</v>
      </c>
      <c r="G487" s="13">
        <f>G486+G485</f>
        <v>2517460.05</v>
      </c>
      <c r="L487" s="13"/>
    </row>
    <row r="489" ht="15.75">
      <c r="A489" s="7" t="s">
        <v>73</v>
      </c>
    </row>
    <row r="491" spans="2:7" ht="15.75">
      <c r="B491" s="7" t="s">
        <v>18</v>
      </c>
      <c r="C491" s="11">
        <v>7.59</v>
      </c>
      <c r="D491" s="11">
        <v>29.28</v>
      </c>
      <c r="E491" s="12">
        <v>19958</v>
      </c>
      <c r="F491" s="13">
        <f>G491/4</f>
        <v>146092.56</v>
      </c>
      <c r="G491" s="13">
        <f>D491*E491</f>
        <v>584370.24</v>
      </c>
    </row>
    <row r="492" spans="2:7" ht="15.75">
      <c r="B492" s="7" t="s">
        <v>20</v>
      </c>
      <c r="C492" s="11">
        <v>15.05</v>
      </c>
      <c r="D492" s="11">
        <v>39.54</v>
      </c>
      <c r="E492" s="12">
        <v>19958</v>
      </c>
      <c r="F492" s="13">
        <f>G492/4</f>
        <v>197284.83</v>
      </c>
      <c r="G492" s="13">
        <f>D492*E492</f>
        <v>789139.32</v>
      </c>
    </row>
    <row r="493" spans="2:7" ht="15.75">
      <c r="B493" s="7" t="s">
        <v>22</v>
      </c>
      <c r="C493" s="11">
        <v>4.19</v>
      </c>
      <c r="D493" s="11">
        <v>8.82</v>
      </c>
      <c r="E493" s="12">
        <v>11719</v>
      </c>
      <c r="F493" s="13">
        <f>G493/4</f>
        <v>25840.395</v>
      </c>
      <c r="G493" s="13">
        <f>D493*E493</f>
        <v>103361.58</v>
      </c>
    </row>
    <row r="494" spans="2:7" ht="15.75">
      <c r="B494" s="7" t="s">
        <v>23</v>
      </c>
      <c r="C494" s="11">
        <v>104.9</v>
      </c>
      <c r="D494" s="11">
        <v>210.01</v>
      </c>
      <c r="E494" s="12">
        <v>11719</v>
      </c>
      <c r="F494" s="13">
        <f>G494/4</f>
        <v>615276.7975</v>
      </c>
      <c r="G494" s="13">
        <f>D494*E494</f>
        <v>2461107.19</v>
      </c>
    </row>
    <row r="495" spans="2:7" ht="15.75">
      <c r="B495" s="7" t="s">
        <v>24</v>
      </c>
      <c r="C495" s="11">
        <f>C494+C493+C492+C491</f>
        <v>131.73</v>
      </c>
      <c r="D495" s="11">
        <f>D494+D493+D492+D491</f>
        <v>287.65</v>
      </c>
      <c r="E495" s="33" t="s">
        <v>0</v>
      </c>
      <c r="F495" s="13">
        <f>F494+F493+F492+F491</f>
        <v>984494.5825</v>
      </c>
      <c r="G495" s="13">
        <f>G494+G493+G492+G491</f>
        <v>3937978.33</v>
      </c>
    </row>
    <row r="496" ht="15.75">
      <c r="E496" s="24"/>
    </row>
    <row r="497" spans="2:7" ht="15.75">
      <c r="B497" s="7" t="s">
        <v>26</v>
      </c>
      <c r="C497" s="11">
        <f>C492+C491</f>
        <v>22.64</v>
      </c>
      <c r="D497" s="11">
        <f>D492+D491</f>
        <v>68.82</v>
      </c>
      <c r="E497" s="12">
        <v>19958</v>
      </c>
      <c r="F497" s="13">
        <f>F492+F491</f>
        <v>343377.39</v>
      </c>
      <c r="G497" s="13">
        <f>G492+G491</f>
        <v>1373509.56</v>
      </c>
    </row>
    <row r="498" spans="2:7" ht="15.75">
      <c r="B498" s="7" t="s">
        <v>27</v>
      </c>
      <c r="C498" s="11">
        <f>C494+C493</f>
        <v>109.09</v>
      </c>
      <c r="D498" s="11">
        <f>D494+D493</f>
        <v>218.82999999999998</v>
      </c>
      <c r="E498" s="12">
        <v>11719</v>
      </c>
      <c r="F498" s="13">
        <f>F494+F493</f>
        <v>641117.1925</v>
      </c>
      <c r="G498" s="13">
        <f>G494+G493</f>
        <v>2564468.77</v>
      </c>
    </row>
    <row r="499" spans="2:12" ht="15.75">
      <c r="B499" s="7" t="s">
        <v>24</v>
      </c>
      <c r="C499" s="11">
        <f>C498+C497</f>
        <v>131.73000000000002</v>
      </c>
      <c r="D499" s="11">
        <f>D498+D497</f>
        <v>287.65</v>
      </c>
      <c r="E499" s="14"/>
      <c r="F499" s="13">
        <f>F498+F497</f>
        <v>984494.5825</v>
      </c>
      <c r="G499" s="13">
        <f>G498+G497</f>
        <v>3937978.33</v>
      </c>
      <c r="L499" s="13"/>
    </row>
    <row r="501" ht="15.75">
      <c r="A501" s="7" t="s">
        <v>74</v>
      </c>
    </row>
    <row r="503" spans="2:7" ht="15.75">
      <c r="B503" s="7" t="s">
        <v>18</v>
      </c>
      <c r="C503" s="11">
        <v>17.75</v>
      </c>
      <c r="D503" s="11">
        <v>59.64</v>
      </c>
      <c r="E503" s="12">
        <v>19958</v>
      </c>
      <c r="F503" s="13">
        <f>G503/4</f>
        <v>297573.78</v>
      </c>
      <c r="G503" s="13">
        <f>D503*E503</f>
        <v>1190295.12</v>
      </c>
    </row>
    <row r="504" spans="2:7" ht="15.75">
      <c r="B504" s="7" t="s">
        <v>20</v>
      </c>
      <c r="C504" s="11">
        <v>19.69</v>
      </c>
      <c r="D504" s="11">
        <v>44.9</v>
      </c>
      <c r="E504" s="12">
        <v>19958</v>
      </c>
      <c r="F504" s="13">
        <f>G504/4</f>
        <v>224028.55</v>
      </c>
      <c r="G504" s="13">
        <f>D504*E504</f>
        <v>896114.2</v>
      </c>
    </row>
    <row r="505" spans="2:7" ht="15.75">
      <c r="B505" s="7" t="s">
        <v>22</v>
      </c>
      <c r="C505" s="11">
        <v>22.4</v>
      </c>
      <c r="D505" s="11">
        <v>44.72</v>
      </c>
      <c r="E505" s="12">
        <v>11719</v>
      </c>
      <c r="F505" s="13">
        <f>G505/4</f>
        <v>131018.42</v>
      </c>
      <c r="G505" s="13">
        <f>D505*E505</f>
        <v>524073.68</v>
      </c>
    </row>
    <row r="506" spans="2:7" ht="15.75">
      <c r="B506" s="7" t="s">
        <v>23</v>
      </c>
      <c r="C506" s="11">
        <v>124.32</v>
      </c>
      <c r="D506" s="11">
        <v>246.34</v>
      </c>
      <c r="E506" s="12">
        <v>11719</v>
      </c>
      <c r="F506" s="13">
        <f>G506/4</f>
        <v>721714.615</v>
      </c>
      <c r="G506" s="13">
        <f>D506*E506</f>
        <v>2886858.46</v>
      </c>
    </row>
    <row r="507" spans="2:7" ht="15.75">
      <c r="B507" s="7" t="s">
        <v>24</v>
      </c>
      <c r="C507" s="11">
        <f>C506+C505+C504+C503</f>
        <v>184.16</v>
      </c>
      <c r="D507" s="11">
        <f>D506+D505+D504+D503</f>
        <v>395.59999999999997</v>
      </c>
      <c r="E507" s="33" t="s">
        <v>0</v>
      </c>
      <c r="F507" s="13">
        <f>F506+F505+F504+F503</f>
        <v>1374335.365</v>
      </c>
      <c r="G507" s="13">
        <f>G506+G505+G504+G503</f>
        <v>5497341.46</v>
      </c>
    </row>
    <row r="508" ht="15.75">
      <c r="E508" s="24"/>
    </row>
    <row r="509" spans="2:7" ht="15.75">
      <c r="B509" s="7" t="s">
        <v>26</v>
      </c>
      <c r="C509" s="11">
        <f>C504+C503</f>
        <v>37.44</v>
      </c>
      <c r="D509" s="11">
        <f>D504+D503</f>
        <v>104.53999999999999</v>
      </c>
      <c r="E509" s="12">
        <v>19958</v>
      </c>
      <c r="F509" s="13">
        <f>F504+F503</f>
        <v>521602.33</v>
      </c>
      <c r="G509" s="13">
        <f>G504+G503</f>
        <v>2086409.32</v>
      </c>
    </row>
    <row r="510" spans="2:7" ht="15.75">
      <c r="B510" s="7" t="s">
        <v>27</v>
      </c>
      <c r="C510" s="11">
        <f>C506+C505</f>
        <v>146.72</v>
      </c>
      <c r="D510" s="11">
        <f>D506+D505</f>
        <v>291.06</v>
      </c>
      <c r="E510" s="12">
        <v>11719</v>
      </c>
      <c r="F510" s="13">
        <f>F506+F505</f>
        <v>852733.035</v>
      </c>
      <c r="G510" s="13">
        <f>G506+G505</f>
        <v>3410932.14</v>
      </c>
    </row>
    <row r="511" spans="2:12" ht="15.75">
      <c r="B511" s="7" t="s">
        <v>24</v>
      </c>
      <c r="C511" s="11">
        <f>C510+C509</f>
        <v>184.16</v>
      </c>
      <c r="D511" s="11">
        <f>D510+D509</f>
        <v>395.6</v>
      </c>
      <c r="E511" s="14"/>
      <c r="F511" s="13">
        <f>F510+F509</f>
        <v>1374335.365</v>
      </c>
      <c r="G511" s="13">
        <f>G510+G509</f>
        <v>5497341.46</v>
      </c>
      <c r="L511" s="13"/>
    </row>
    <row r="513" ht="15.75">
      <c r="A513" s="7" t="s">
        <v>75</v>
      </c>
    </row>
    <row r="515" spans="2:7" ht="15.75">
      <c r="B515" s="7" t="s">
        <v>18</v>
      </c>
      <c r="C515" s="11">
        <v>59.85</v>
      </c>
      <c r="D515" s="11">
        <v>256.16</v>
      </c>
      <c r="E515" s="12">
        <v>19958</v>
      </c>
      <c r="F515" s="13">
        <f>G515/4</f>
        <v>1278110.32</v>
      </c>
      <c r="G515" s="13">
        <f>D515*E515</f>
        <v>5112441.28</v>
      </c>
    </row>
    <row r="516" spans="2:7" ht="15.75">
      <c r="B516" s="7" t="s">
        <v>20</v>
      </c>
      <c r="C516" s="11">
        <v>92.56</v>
      </c>
      <c r="D516" s="11">
        <v>289.25</v>
      </c>
      <c r="E516" s="12">
        <v>19958</v>
      </c>
      <c r="F516" s="13">
        <f>G516/4</f>
        <v>1443212.875</v>
      </c>
      <c r="G516" s="13">
        <f>D516*E516</f>
        <v>5772851.5</v>
      </c>
    </row>
    <row r="517" spans="2:7" ht="15.75">
      <c r="B517" s="7" t="s">
        <v>22</v>
      </c>
      <c r="C517" s="11">
        <v>82.04</v>
      </c>
      <c r="D517" s="11">
        <v>172.27</v>
      </c>
      <c r="E517" s="12">
        <v>11719</v>
      </c>
      <c r="F517" s="13">
        <f>G517/4</f>
        <v>504708.03250000003</v>
      </c>
      <c r="G517" s="13">
        <f>D517*E517</f>
        <v>2018832.1300000001</v>
      </c>
    </row>
    <row r="518" spans="2:7" ht="15.75">
      <c r="B518" s="7" t="s">
        <v>23</v>
      </c>
      <c r="C518" s="11">
        <v>588.6</v>
      </c>
      <c r="D518" s="11">
        <v>1141.97</v>
      </c>
      <c r="E518" s="12">
        <v>11719</v>
      </c>
      <c r="F518" s="13">
        <f>G518/4</f>
        <v>3345686.6075</v>
      </c>
      <c r="G518" s="13">
        <f>D518*E518</f>
        <v>13382746.43</v>
      </c>
    </row>
    <row r="519" spans="2:7" ht="15.75">
      <c r="B519" s="7" t="s">
        <v>24</v>
      </c>
      <c r="C519" s="11">
        <f>C518+C517+C516+C515</f>
        <v>823.0500000000001</v>
      </c>
      <c r="D519" s="11">
        <f>D518+D517+D516+D515</f>
        <v>1859.65</v>
      </c>
      <c r="E519" s="33" t="s">
        <v>0</v>
      </c>
      <c r="F519" s="13">
        <f>F518+F517+F516+F515</f>
        <v>6571717.835000001</v>
      </c>
      <c r="G519" s="13">
        <f>G518+G517+G516+G515</f>
        <v>26286871.340000004</v>
      </c>
    </row>
    <row r="520" ht="15.75">
      <c r="E520" s="24"/>
    </row>
    <row r="521" spans="2:7" ht="15.75">
      <c r="B521" s="7" t="s">
        <v>26</v>
      </c>
      <c r="C521" s="11">
        <f>C516+C515</f>
        <v>152.41</v>
      </c>
      <c r="D521" s="11">
        <f>D516+D515</f>
        <v>545.4100000000001</v>
      </c>
      <c r="E521" s="12">
        <v>19958</v>
      </c>
      <c r="F521" s="13">
        <f>F516+F515</f>
        <v>2721323.1950000003</v>
      </c>
      <c r="G521" s="13">
        <f>G516+G515</f>
        <v>10885292.780000001</v>
      </c>
    </row>
    <row r="522" spans="2:7" ht="15.75">
      <c r="B522" s="7" t="s">
        <v>27</v>
      </c>
      <c r="C522" s="11">
        <f>C518+C517</f>
        <v>670.64</v>
      </c>
      <c r="D522" s="11">
        <f>D518+D517</f>
        <v>1314.24</v>
      </c>
      <c r="E522" s="12">
        <v>11719</v>
      </c>
      <c r="F522" s="13">
        <f>F518+F517</f>
        <v>3850394.64</v>
      </c>
      <c r="G522" s="13">
        <f>G518+G517</f>
        <v>15401578.56</v>
      </c>
    </row>
    <row r="523" spans="2:12" ht="15.75">
      <c r="B523" s="7" t="s">
        <v>24</v>
      </c>
      <c r="C523" s="11">
        <f>C522+C521</f>
        <v>823.05</v>
      </c>
      <c r="D523" s="11">
        <f>D522+D521</f>
        <v>1859.65</v>
      </c>
      <c r="E523" s="14"/>
      <c r="F523" s="13">
        <f>F522+F521</f>
        <v>6571717.835000001</v>
      </c>
      <c r="G523" s="13">
        <f>G522+G521</f>
        <v>26286871.340000004</v>
      </c>
      <c r="L523" s="13"/>
    </row>
    <row r="525" ht="15.75">
      <c r="A525" s="7" t="s">
        <v>76</v>
      </c>
    </row>
    <row r="527" spans="2:7" ht="15.75">
      <c r="B527" s="7" t="s">
        <v>18</v>
      </c>
      <c r="C527" s="11">
        <v>1.03</v>
      </c>
      <c r="D527" s="11">
        <v>2.68</v>
      </c>
      <c r="E527" s="12">
        <v>19958</v>
      </c>
      <c r="F527" s="13">
        <f>G527/4</f>
        <v>13371.86</v>
      </c>
      <c r="G527" s="13">
        <f>D527*E527</f>
        <v>53487.44</v>
      </c>
    </row>
    <row r="528" spans="2:7" ht="15.75">
      <c r="B528" s="7" t="s">
        <v>20</v>
      </c>
      <c r="C528" s="11">
        <v>11.68</v>
      </c>
      <c r="D528" s="11">
        <v>25.43</v>
      </c>
      <c r="E528" s="12">
        <v>19958</v>
      </c>
      <c r="F528" s="13">
        <f>G528/4</f>
        <v>126882.985</v>
      </c>
      <c r="G528" s="13">
        <f>D528*E528</f>
        <v>507531.94</v>
      </c>
    </row>
    <row r="529" spans="2:7" ht="15.75">
      <c r="B529" s="7" t="s">
        <v>22</v>
      </c>
      <c r="C529" s="11">
        <v>5.3</v>
      </c>
      <c r="D529" s="11">
        <v>11.22</v>
      </c>
      <c r="E529" s="12">
        <v>11719</v>
      </c>
      <c r="F529" s="13">
        <f>G529/4</f>
        <v>32871.795</v>
      </c>
      <c r="G529" s="13">
        <f>D529*E529</f>
        <v>131487.18</v>
      </c>
    </row>
    <row r="530" spans="2:7" ht="15.75">
      <c r="B530" s="7" t="s">
        <v>23</v>
      </c>
      <c r="C530" s="11">
        <v>28.41</v>
      </c>
      <c r="D530" s="11">
        <v>57.02</v>
      </c>
      <c r="E530" s="12">
        <v>11719</v>
      </c>
      <c r="F530" s="13">
        <f>G530/4</f>
        <v>167054.345</v>
      </c>
      <c r="G530" s="13">
        <f>D530*E530</f>
        <v>668217.38</v>
      </c>
    </row>
    <row r="531" spans="2:7" ht="15.75">
      <c r="B531" s="7" t="s">
        <v>24</v>
      </c>
      <c r="C531" s="11">
        <f>C530+C529+C528+C527</f>
        <v>46.42</v>
      </c>
      <c r="D531" s="11">
        <f>D530+D529+D528+D527</f>
        <v>96.35000000000002</v>
      </c>
      <c r="E531" s="33" t="s">
        <v>0</v>
      </c>
      <c r="F531" s="13">
        <f>F530+F529+F528+F527</f>
        <v>340180.985</v>
      </c>
      <c r="G531" s="13">
        <f>G530+G529+G528+G527</f>
        <v>1360723.94</v>
      </c>
    </row>
    <row r="532" ht="15.75">
      <c r="E532" s="24"/>
    </row>
    <row r="533" spans="2:7" ht="15.75">
      <c r="B533" s="7" t="s">
        <v>26</v>
      </c>
      <c r="C533" s="11">
        <f>C528+C527</f>
        <v>12.709999999999999</v>
      </c>
      <c r="D533" s="11">
        <f>D528+D527</f>
        <v>28.11</v>
      </c>
      <c r="E533" s="12">
        <v>19958</v>
      </c>
      <c r="F533" s="13">
        <f>F528+F527</f>
        <v>140254.845</v>
      </c>
      <c r="G533" s="13">
        <f>G528+G527</f>
        <v>561019.38</v>
      </c>
    </row>
    <row r="534" spans="2:7" ht="15.75">
      <c r="B534" s="7" t="s">
        <v>27</v>
      </c>
      <c r="C534" s="11">
        <f>C530+C529</f>
        <v>33.71</v>
      </c>
      <c r="D534" s="11">
        <f>D530+D529</f>
        <v>68.24000000000001</v>
      </c>
      <c r="E534" s="12">
        <v>11719</v>
      </c>
      <c r="F534" s="13">
        <f>F530+F529</f>
        <v>199926.14</v>
      </c>
      <c r="G534" s="13">
        <f>G530+G529</f>
        <v>799704.56</v>
      </c>
    </row>
    <row r="535" spans="2:12" ht="15.75">
      <c r="B535" s="7" t="s">
        <v>24</v>
      </c>
      <c r="C535" s="11">
        <f>C534+C533</f>
        <v>46.42</v>
      </c>
      <c r="D535" s="11">
        <f>D534+D533</f>
        <v>96.35000000000001</v>
      </c>
      <c r="E535" s="14"/>
      <c r="F535" s="13">
        <f>F534+F533</f>
        <v>340180.985</v>
      </c>
      <c r="G535" s="13">
        <f>G534+G533</f>
        <v>1360723.94</v>
      </c>
      <c r="L535" s="13"/>
    </row>
    <row r="537" ht="15.75">
      <c r="A537" s="7" t="s">
        <v>130</v>
      </c>
    </row>
    <row r="539" spans="2:7" ht="15.75">
      <c r="B539" s="7" t="s">
        <v>18</v>
      </c>
      <c r="C539" s="11">
        <f aca="true" t="shared" si="2" ref="C539:D542">SUM(C442,C454,C466,C479,C491,C503,C515,C527)</f>
        <v>90.61</v>
      </c>
      <c r="D539" s="11">
        <f t="shared" si="2"/>
        <v>364.45000000000005</v>
      </c>
      <c r="E539" s="12">
        <v>19958</v>
      </c>
      <c r="F539" s="13">
        <f>G539/4</f>
        <v>1818423.2750000001</v>
      </c>
      <c r="G539" s="13">
        <f>D539*E539</f>
        <v>7273693.100000001</v>
      </c>
    </row>
    <row r="540" spans="2:7" ht="15.75">
      <c r="B540" s="7" t="s">
        <v>20</v>
      </c>
      <c r="C540" s="11">
        <f t="shared" si="2"/>
        <v>164.69</v>
      </c>
      <c r="D540" s="11">
        <f t="shared" si="2"/>
        <v>470.16</v>
      </c>
      <c r="E540" s="12">
        <v>19958</v>
      </c>
      <c r="F540" s="13">
        <f>G540/4</f>
        <v>2345863.3200000003</v>
      </c>
      <c r="G540" s="13">
        <f>D540*E540</f>
        <v>9383453.280000001</v>
      </c>
    </row>
    <row r="541" spans="2:7" ht="15.75">
      <c r="B541" s="7" t="s">
        <v>22</v>
      </c>
      <c r="C541" s="11">
        <f t="shared" si="2"/>
        <v>131.44</v>
      </c>
      <c r="D541" s="11">
        <f t="shared" si="2"/>
        <v>276.37</v>
      </c>
      <c r="E541" s="12">
        <v>11719</v>
      </c>
      <c r="F541" s="13">
        <f>G541/4</f>
        <v>809695.0075000001</v>
      </c>
      <c r="G541" s="13">
        <f>D541*E541</f>
        <v>3238780.0300000003</v>
      </c>
    </row>
    <row r="542" spans="2:7" ht="15.75">
      <c r="B542" s="7" t="s">
        <v>23</v>
      </c>
      <c r="C542" s="11">
        <f t="shared" si="2"/>
        <v>990.63</v>
      </c>
      <c r="D542" s="11">
        <f t="shared" si="2"/>
        <v>1945.83</v>
      </c>
      <c r="E542" s="12">
        <v>11719</v>
      </c>
      <c r="F542" s="13">
        <f>G542/4</f>
        <v>5700795.4425</v>
      </c>
      <c r="G542" s="13">
        <f>D542*E542</f>
        <v>22803181.77</v>
      </c>
    </row>
    <row r="543" spans="2:7" ht="15.75">
      <c r="B543" s="7" t="s">
        <v>24</v>
      </c>
      <c r="C543" s="11">
        <f>SUM(C539:C542)</f>
        <v>1377.37</v>
      </c>
      <c r="D543" s="11">
        <f>SUM(D539:D542)</f>
        <v>3056.81</v>
      </c>
      <c r="E543" s="33" t="s">
        <v>0</v>
      </c>
      <c r="F543" s="13">
        <f>F542+F541+F540+F539</f>
        <v>10674777.045</v>
      </c>
      <c r="G543" s="13">
        <f>G542+G541+G540+G539</f>
        <v>42699108.18</v>
      </c>
    </row>
    <row r="544" ht="15.75">
      <c r="E544" s="24"/>
    </row>
    <row r="545" spans="2:7" ht="15.75">
      <c r="B545" s="7" t="s">
        <v>26</v>
      </c>
      <c r="C545" s="11">
        <f>SUM(C539:C540)</f>
        <v>255.3</v>
      </c>
      <c r="D545" s="11">
        <f>SUM(D539:D540)</f>
        <v>834.6100000000001</v>
      </c>
      <c r="E545" s="12">
        <v>19958</v>
      </c>
      <c r="F545" s="13">
        <f>F540+F539</f>
        <v>4164286.5950000007</v>
      </c>
      <c r="G545" s="13">
        <f>G540+G539</f>
        <v>16657146.380000003</v>
      </c>
    </row>
    <row r="546" spans="2:7" ht="15.75">
      <c r="B546" s="7" t="s">
        <v>27</v>
      </c>
      <c r="C546" s="11">
        <f>SUM(C541:C542)</f>
        <v>1122.07</v>
      </c>
      <c r="D546" s="11">
        <f>SUM(D541:D542)</f>
        <v>2222.2</v>
      </c>
      <c r="E546" s="12">
        <v>11719</v>
      </c>
      <c r="F546" s="13">
        <f>F542+F541</f>
        <v>6510490.45</v>
      </c>
      <c r="G546" s="13">
        <f>G542+G541</f>
        <v>26041961.8</v>
      </c>
    </row>
    <row r="547" spans="2:12" ht="15.75">
      <c r="B547" s="7" t="s">
        <v>24</v>
      </c>
      <c r="C547" s="11">
        <f>SUM(C545:C546)</f>
        <v>1377.37</v>
      </c>
      <c r="D547" s="11">
        <f>SUM(D545:D546)</f>
        <v>3056.81</v>
      </c>
      <c r="E547" s="14"/>
      <c r="F547" s="13">
        <f>F546+F545</f>
        <v>10674777.045000002</v>
      </c>
      <c r="G547" s="13">
        <f>G546+G545</f>
        <v>42699108.18000001</v>
      </c>
      <c r="L547" s="13"/>
    </row>
    <row r="549" ht="15.75">
      <c r="A549" s="7" t="s">
        <v>131</v>
      </c>
    </row>
    <row r="551" ht="15.75">
      <c r="A551" s="7" t="s">
        <v>77</v>
      </c>
    </row>
    <row r="553" spans="2:7" ht="15.75">
      <c r="B553" s="7" t="s">
        <v>18</v>
      </c>
      <c r="C553" s="11">
        <v>67.83</v>
      </c>
      <c r="D553" s="11">
        <v>237.06</v>
      </c>
      <c r="E553" s="12">
        <v>19958</v>
      </c>
      <c r="F553" s="13">
        <f>G553/4</f>
        <v>1182810.87</v>
      </c>
      <c r="G553" s="13">
        <f>D553*E553</f>
        <v>4731243.48</v>
      </c>
    </row>
    <row r="554" spans="2:7" ht="15.75">
      <c r="B554" s="7" t="s">
        <v>20</v>
      </c>
      <c r="C554" s="11">
        <v>98.49</v>
      </c>
      <c r="D554" s="11">
        <v>306.89</v>
      </c>
      <c r="E554" s="12">
        <v>19958</v>
      </c>
      <c r="F554" s="13">
        <f>G554/4</f>
        <v>1531227.655</v>
      </c>
      <c r="G554" s="13">
        <f>D554*E554</f>
        <v>6124910.62</v>
      </c>
    </row>
    <row r="555" spans="2:7" ht="15.75">
      <c r="B555" s="7" t="s">
        <v>22</v>
      </c>
      <c r="C555" s="11">
        <v>125.96</v>
      </c>
      <c r="D555" s="11">
        <v>263.89</v>
      </c>
      <c r="E555" s="12">
        <v>11719</v>
      </c>
      <c r="F555" s="13">
        <f>G555/4</f>
        <v>773131.7274999999</v>
      </c>
      <c r="G555" s="13">
        <f>D555*E555</f>
        <v>3092526.9099999997</v>
      </c>
    </row>
    <row r="556" spans="2:7" ht="15.75">
      <c r="B556" s="7" t="s">
        <v>23</v>
      </c>
      <c r="C556" s="11">
        <v>774.76</v>
      </c>
      <c r="D556" s="11">
        <v>1567.81</v>
      </c>
      <c r="E556" s="12">
        <v>11719</v>
      </c>
      <c r="F556" s="13">
        <f>G556/4</f>
        <v>4593291.3475</v>
      </c>
      <c r="G556" s="13">
        <f>D556*E556</f>
        <v>18373165.39</v>
      </c>
    </row>
    <row r="557" spans="2:7" ht="15.75">
      <c r="B557" s="7" t="s">
        <v>24</v>
      </c>
      <c r="C557" s="11">
        <f>C556+C555+C554+C553</f>
        <v>1067.04</v>
      </c>
      <c r="D557" s="11">
        <f>D556+D555+D554+D553</f>
        <v>2375.6499999999996</v>
      </c>
      <c r="E557" s="33" t="s">
        <v>0</v>
      </c>
      <c r="F557" s="13">
        <f>F556+F555+F554+F553</f>
        <v>8080461.600000001</v>
      </c>
      <c r="G557" s="13">
        <f>G556+G555+G554+G553</f>
        <v>32321846.400000002</v>
      </c>
    </row>
    <row r="558" ht="15.75">
      <c r="E558" s="24"/>
    </row>
    <row r="559" spans="2:7" ht="15.75">
      <c r="B559" s="7" t="s">
        <v>26</v>
      </c>
      <c r="C559" s="11">
        <f>C554+C553</f>
        <v>166.32</v>
      </c>
      <c r="D559" s="11">
        <f>D554+D553</f>
        <v>543.95</v>
      </c>
      <c r="E559" s="12">
        <v>19958</v>
      </c>
      <c r="F559" s="13">
        <f>F554+F553</f>
        <v>2714038.5250000004</v>
      </c>
      <c r="G559" s="13">
        <f>G554+G553</f>
        <v>10856154.100000001</v>
      </c>
    </row>
    <row r="560" spans="2:7" ht="15.75">
      <c r="B560" s="7" t="s">
        <v>27</v>
      </c>
      <c r="C560" s="11">
        <f>C556+C555</f>
        <v>900.72</v>
      </c>
      <c r="D560" s="11">
        <f>D556+D555</f>
        <v>1831.6999999999998</v>
      </c>
      <c r="E560" s="12">
        <v>11719</v>
      </c>
      <c r="F560" s="13">
        <f>F556+F555</f>
        <v>5366423.075</v>
      </c>
      <c r="G560" s="13">
        <f>G556+G555</f>
        <v>21465692.3</v>
      </c>
    </row>
    <row r="561" spans="2:12" ht="15.75">
      <c r="B561" s="7" t="s">
        <v>24</v>
      </c>
      <c r="C561" s="11">
        <f>C560+C559</f>
        <v>1067.04</v>
      </c>
      <c r="D561" s="11">
        <f>D560+D559</f>
        <v>2375.6499999999996</v>
      </c>
      <c r="E561" s="14"/>
      <c r="F561" s="13">
        <f>F560+F559</f>
        <v>8080461.600000001</v>
      </c>
      <c r="G561" s="13">
        <f>G560+G559</f>
        <v>32321846.400000002</v>
      </c>
      <c r="L561" s="13"/>
    </row>
    <row r="566" ht="15.75">
      <c r="A566" s="7" t="s">
        <v>78</v>
      </c>
    </row>
    <row r="568" spans="2:7" ht="15.75">
      <c r="B568" s="7" t="s">
        <v>18</v>
      </c>
      <c r="C568" s="15">
        <v>0</v>
      </c>
      <c r="D568" s="15">
        <v>0</v>
      </c>
      <c r="E568" s="12">
        <v>19958</v>
      </c>
      <c r="F568" s="13">
        <f>G568/4</f>
        <v>0</v>
      </c>
      <c r="G568" s="13">
        <f>D568*E568</f>
        <v>0</v>
      </c>
    </row>
    <row r="569" spans="2:7" ht="15.75">
      <c r="B569" s="7" t="s">
        <v>20</v>
      </c>
      <c r="C569" s="15">
        <v>4.3</v>
      </c>
      <c r="D569" s="15">
        <v>8.6</v>
      </c>
      <c r="E569" s="12">
        <v>19958</v>
      </c>
      <c r="F569" s="13">
        <f>G569/4</f>
        <v>42909.7</v>
      </c>
      <c r="G569" s="13">
        <f>D569*E569</f>
        <v>171638.8</v>
      </c>
    </row>
    <row r="570" spans="2:7" ht="15.75">
      <c r="B570" s="7" t="s">
        <v>22</v>
      </c>
      <c r="C570" s="15">
        <v>7.17</v>
      </c>
      <c r="D570" s="15">
        <v>14.34</v>
      </c>
      <c r="E570" s="12">
        <v>11719</v>
      </c>
      <c r="F570" s="13">
        <f>G570/4</f>
        <v>42012.615</v>
      </c>
      <c r="G570" s="13">
        <f>D570*E570</f>
        <v>168050.46</v>
      </c>
    </row>
    <row r="571" spans="2:7" ht="15.75">
      <c r="B571" s="7" t="s">
        <v>23</v>
      </c>
      <c r="C571" s="15">
        <v>12.81</v>
      </c>
      <c r="D571" s="15">
        <v>25.62</v>
      </c>
      <c r="E571" s="12">
        <v>11719</v>
      </c>
      <c r="F571" s="13">
        <f>G571/4</f>
        <v>75060.195</v>
      </c>
      <c r="G571" s="13">
        <f>D571*E571</f>
        <v>300240.78</v>
      </c>
    </row>
    <row r="572" spans="2:7" ht="15.75">
      <c r="B572" s="7" t="s">
        <v>24</v>
      </c>
      <c r="C572" s="11">
        <f>C571+C570+C569+C568</f>
        <v>24.28</v>
      </c>
      <c r="D572" s="11">
        <f>D571+D570+D569+D568</f>
        <v>48.56</v>
      </c>
      <c r="E572" s="33" t="s">
        <v>0</v>
      </c>
      <c r="F572" s="13">
        <f>F571+F570+F569+F568</f>
        <v>159982.51</v>
      </c>
      <c r="G572" s="13">
        <f>G571+G570+G569+G568</f>
        <v>639930.04</v>
      </c>
    </row>
    <row r="573" spans="3:5" ht="15.75">
      <c r="C573" s="15"/>
      <c r="D573" s="15"/>
      <c r="E573" s="24"/>
    </row>
    <row r="574" spans="2:7" ht="15.75">
      <c r="B574" s="7" t="s">
        <v>26</v>
      </c>
      <c r="C574" s="11">
        <f>C569+C568</f>
        <v>4.3</v>
      </c>
      <c r="D574" s="11">
        <f>D569+D568</f>
        <v>8.6</v>
      </c>
      <c r="E574" s="12">
        <v>19958</v>
      </c>
      <c r="F574" s="13">
        <f>F569+F568</f>
        <v>42909.7</v>
      </c>
      <c r="G574" s="13">
        <f>G569+G568</f>
        <v>171638.8</v>
      </c>
    </row>
    <row r="575" spans="2:7" ht="15.75">
      <c r="B575" s="7" t="s">
        <v>27</v>
      </c>
      <c r="C575" s="11">
        <f>C571+C570</f>
        <v>19.98</v>
      </c>
      <c r="D575" s="11">
        <f>D571+D570</f>
        <v>39.96</v>
      </c>
      <c r="E575" s="12">
        <v>11719</v>
      </c>
      <c r="F575" s="13">
        <f>F571+F570</f>
        <v>117072.81</v>
      </c>
      <c r="G575" s="13">
        <f>G571+G570</f>
        <v>468291.24</v>
      </c>
    </row>
    <row r="576" spans="2:7" ht="15.75">
      <c r="B576" s="7" t="s">
        <v>24</v>
      </c>
      <c r="C576" s="11">
        <f>C575+C574</f>
        <v>24.28</v>
      </c>
      <c r="D576" s="11">
        <f>D575+D574</f>
        <v>48.56</v>
      </c>
      <c r="E576" s="14"/>
      <c r="F576" s="13">
        <f>F575+F574</f>
        <v>159982.51</v>
      </c>
      <c r="G576" s="13">
        <f>G575+G574</f>
        <v>639930.04</v>
      </c>
    </row>
    <row r="577" spans="3:4" ht="15.75">
      <c r="C577" s="15"/>
      <c r="D577" s="15"/>
    </row>
    <row r="578" ht="15.75">
      <c r="A578" s="7" t="s">
        <v>79</v>
      </c>
    </row>
    <row r="580" spans="2:7" ht="15.75">
      <c r="B580" s="7" t="s">
        <v>18</v>
      </c>
      <c r="C580" s="11">
        <v>0</v>
      </c>
      <c r="D580" s="11">
        <v>0</v>
      </c>
      <c r="E580" s="12">
        <v>19958</v>
      </c>
      <c r="F580" s="13">
        <f>G580/4</f>
        <v>0</v>
      </c>
      <c r="G580" s="13">
        <f>D580*E580</f>
        <v>0</v>
      </c>
    </row>
    <row r="581" spans="2:7" ht="15.75">
      <c r="B581" s="7" t="s">
        <v>20</v>
      </c>
      <c r="C581" s="11">
        <v>7.36</v>
      </c>
      <c r="D581" s="11">
        <v>19.04</v>
      </c>
      <c r="E581" s="12">
        <v>19958</v>
      </c>
      <c r="F581" s="13">
        <f>G581/4</f>
        <v>95000.08</v>
      </c>
      <c r="G581" s="13">
        <f>D581*E581</f>
        <v>380000.32</v>
      </c>
    </row>
    <row r="582" spans="2:7" ht="15.75">
      <c r="B582" s="7" t="s">
        <v>22</v>
      </c>
      <c r="C582" s="11">
        <v>9.99</v>
      </c>
      <c r="D582" s="11">
        <v>19.9</v>
      </c>
      <c r="E582" s="12">
        <v>11719</v>
      </c>
      <c r="F582" s="13">
        <f>G582/4</f>
        <v>58302.024999999994</v>
      </c>
      <c r="G582" s="13">
        <f>D582*E582</f>
        <v>233208.09999999998</v>
      </c>
    </row>
    <row r="583" spans="2:7" ht="15.75">
      <c r="B583" s="7" t="s">
        <v>23</v>
      </c>
      <c r="C583" s="11">
        <v>20.55</v>
      </c>
      <c r="D583" s="11">
        <v>43.59</v>
      </c>
      <c r="E583" s="12">
        <v>11719</v>
      </c>
      <c r="F583" s="13">
        <f>G583/4</f>
        <v>127707.8025</v>
      </c>
      <c r="G583" s="13">
        <f>D583*E583</f>
        <v>510831.21</v>
      </c>
    </row>
    <row r="584" spans="2:7" ht="15.75">
      <c r="B584" s="7" t="s">
        <v>24</v>
      </c>
      <c r="C584" s="11">
        <f>C583+C582+C581+C580</f>
        <v>37.9</v>
      </c>
      <c r="D584" s="11">
        <f>D583+D582+D581+D580</f>
        <v>82.53</v>
      </c>
      <c r="E584" s="33" t="s">
        <v>0</v>
      </c>
      <c r="F584" s="13">
        <f>F583+F582+F581+F580</f>
        <v>281009.90750000003</v>
      </c>
      <c r="G584" s="13">
        <f>G583+G582+G581+G580</f>
        <v>1124039.6300000001</v>
      </c>
    </row>
    <row r="585" ht="15.75">
      <c r="E585" s="24"/>
    </row>
    <row r="586" spans="2:7" ht="15.75">
      <c r="B586" s="7" t="s">
        <v>26</v>
      </c>
      <c r="C586" s="11">
        <f>C581+C580</f>
        <v>7.36</v>
      </c>
      <c r="D586" s="11">
        <f>D581+D580</f>
        <v>19.04</v>
      </c>
      <c r="E586" s="12">
        <v>19958</v>
      </c>
      <c r="F586" s="13">
        <f>F581+F580</f>
        <v>95000.08</v>
      </c>
      <c r="G586" s="13">
        <f>G581+G580</f>
        <v>380000.32</v>
      </c>
    </row>
    <row r="587" spans="2:7" ht="15.75">
      <c r="B587" s="7" t="s">
        <v>27</v>
      </c>
      <c r="C587" s="11">
        <f>C583+C582</f>
        <v>30.54</v>
      </c>
      <c r="D587" s="11">
        <f>D583+D582</f>
        <v>63.49</v>
      </c>
      <c r="E587" s="12">
        <v>11719</v>
      </c>
      <c r="F587" s="13">
        <f>F583+F582</f>
        <v>186009.8275</v>
      </c>
      <c r="G587" s="13">
        <f>G583+G582</f>
        <v>744039.31</v>
      </c>
    </row>
    <row r="588" spans="2:12" ht="15.75">
      <c r="B588" s="7" t="s">
        <v>24</v>
      </c>
      <c r="C588" s="11">
        <f>C587+C586</f>
        <v>37.9</v>
      </c>
      <c r="D588" s="11">
        <f>D587+D586</f>
        <v>82.53</v>
      </c>
      <c r="E588" s="14"/>
      <c r="F588" s="13">
        <f>F587+F586</f>
        <v>281009.90750000003</v>
      </c>
      <c r="G588" s="13">
        <f>G587+G586</f>
        <v>1124039.6300000001</v>
      </c>
      <c r="L588" s="13"/>
    </row>
    <row r="591" ht="15.75">
      <c r="A591" s="7" t="s">
        <v>80</v>
      </c>
    </row>
    <row r="593" spans="2:7" ht="15.75">
      <c r="B593" s="7" t="s">
        <v>18</v>
      </c>
      <c r="C593" s="11">
        <v>3.05</v>
      </c>
      <c r="D593" s="11">
        <v>10.83</v>
      </c>
      <c r="E593" s="12">
        <v>19958</v>
      </c>
      <c r="F593" s="13">
        <f>G593/4</f>
        <v>54036.285</v>
      </c>
      <c r="G593" s="13">
        <f>D593*E593</f>
        <v>216145.14</v>
      </c>
    </row>
    <row r="594" spans="2:7" ht="15.75">
      <c r="B594" s="7" t="s">
        <v>20</v>
      </c>
      <c r="C594" s="11">
        <v>12.04</v>
      </c>
      <c r="D594" s="11">
        <v>29.02</v>
      </c>
      <c r="E594" s="12">
        <v>19958</v>
      </c>
      <c r="F594" s="13">
        <f>G594/4</f>
        <v>144795.29</v>
      </c>
      <c r="G594" s="13">
        <f>D594*E594</f>
        <v>579181.16</v>
      </c>
    </row>
    <row r="595" spans="2:7" ht="15.75">
      <c r="B595" s="7" t="s">
        <v>22</v>
      </c>
      <c r="C595" s="11">
        <v>5.18</v>
      </c>
      <c r="D595" s="11">
        <v>10.3</v>
      </c>
      <c r="E595" s="12">
        <v>11719</v>
      </c>
      <c r="F595" s="13">
        <f>G595/4</f>
        <v>30176.425000000003</v>
      </c>
      <c r="G595" s="13">
        <f>D595*E595</f>
        <v>120705.70000000001</v>
      </c>
    </row>
    <row r="596" spans="2:7" ht="15.75">
      <c r="B596" s="7" t="s">
        <v>23</v>
      </c>
      <c r="C596" s="11">
        <v>30.69</v>
      </c>
      <c r="D596" s="11">
        <v>61.22</v>
      </c>
      <c r="E596" s="12">
        <v>11719</v>
      </c>
      <c r="F596" s="13">
        <f>G596/4</f>
        <v>179359.29499999998</v>
      </c>
      <c r="G596" s="13">
        <f>D596*E596</f>
        <v>717437.1799999999</v>
      </c>
    </row>
    <row r="597" spans="2:7" ht="15.75">
      <c r="B597" s="7" t="s">
        <v>24</v>
      </c>
      <c r="C597" s="11">
        <f>C596+C595+C594+C593</f>
        <v>50.96</v>
      </c>
      <c r="D597" s="11">
        <f>D596+D595+D594+D593</f>
        <v>111.36999999999999</v>
      </c>
      <c r="E597" s="33" t="s">
        <v>0</v>
      </c>
      <c r="F597" s="13">
        <f>F596+F595+F594+F593</f>
        <v>408367.29500000004</v>
      </c>
      <c r="G597" s="13">
        <f>G596+G595+G594+G593</f>
        <v>1633469.1800000002</v>
      </c>
    </row>
    <row r="598" ht="15.75">
      <c r="E598" s="24"/>
    </row>
    <row r="599" spans="2:7" ht="15.75">
      <c r="B599" s="7" t="s">
        <v>26</v>
      </c>
      <c r="C599" s="11">
        <f>C594+C593</f>
        <v>15.09</v>
      </c>
      <c r="D599" s="11">
        <f>D594+D593</f>
        <v>39.85</v>
      </c>
      <c r="E599" s="12">
        <v>19958</v>
      </c>
      <c r="F599" s="13">
        <f>F594+F593</f>
        <v>198831.575</v>
      </c>
      <c r="G599" s="13">
        <f>G594+G593</f>
        <v>795326.3</v>
      </c>
    </row>
    <row r="600" spans="2:7" ht="15.75">
      <c r="B600" s="7" t="s">
        <v>27</v>
      </c>
      <c r="C600" s="11">
        <f>C595+C596</f>
        <v>35.870000000000005</v>
      </c>
      <c r="D600" s="11">
        <f>D595+D596</f>
        <v>71.52</v>
      </c>
      <c r="E600" s="12">
        <v>11719</v>
      </c>
      <c r="F600" s="13">
        <f>F596+F595</f>
        <v>209535.71999999997</v>
      </c>
      <c r="G600" s="13">
        <f>G596+G595</f>
        <v>838142.8799999999</v>
      </c>
    </row>
    <row r="601" spans="2:12" ht="15.75">
      <c r="B601" s="7" t="s">
        <v>24</v>
      </c>
      <c r="C601" s="11">
        <f>C600+C599</f>
        <v>50.96000000000001</v>
      </c>
      <c r="D601" s="11">
        <f>D600+D599</f>
        <v>111.37</v>
      </c>
      <c r="E601" s="14"/>
      <c r="F601" s="13">
        <f>F600+F599</f>
        <v>408367.295</v>
      </c>
      <c r="G601" s="13">
        <f>G600+G599</f>
        <v>1633469.18</v>
      </c>
      <c r="L601" s="13"/>
    </row>
    <row r="603" ht="15.75">
      <c r="A603" s="7" t="s">
        <v>81</v>
      </c>
    </row>
    <row r="605" spans="2:7" ht="15.75">
      <c r="B605" s="7" t="s">
        <v>18</v>
      </c>
      <c r="C605" s="11">
        <v>12.63</v>
      </c>
      <c r="D605" s="11">
        <v>62.82</v>
      </c>
      <c r="E605" s="12">
        <v>19958</v>
      </c>
      <c r="F605" s="13">
        <f>G605/4</f>
        <v>313440.39</v>
      </c>
      <c r="G605" s="13">
        <f>D605*E605</f>
        <v>1253761.56</v>
      </c>
    </row>
    <row r="606" spans="2:7" ht="15.75">
      <c r="B606" s="7" t="s">
        <v>20</v>
      </c>
      <c r="C606" s="11">
        <v>61.27</v>
      </c>
      <c r="D606" s="11">
        <v>234.42</v>
      </c>
      <c r="E606" s="12">
        <v>19958</v>
      </c>
      <c r="F606" s="13">
        <f>G606/4</f>
        <v>1169638.5899999999</v>
      </c>
      <c r="G606" s="13">
        <f>D606*E606</f>
        <v>4678554.359999999</v>
      </c>
    </row>
    <row r="607" spans="2:7" ht="15.75">
      <c r="B607" s="7" t="s">
        <v>22</v>
      </c>
      <c r="C607" s="11">
        <v>35.78</v>
      </c>
      <c r="D607" s="11">
        <v>95.68</v>
      </c>
      <c r="E607" s="12">
        <v>11719</v>
      </c>
      <c r="F607" s="13">
        <f>G607/4</f>
        <v>280318.48000000004</v>
      </c>
      <c r="G607" s="13">
        <f>D607*E607</f>
        <v>1121273.9200000002</v>
      </c>
    </row>
    <row r="608" spans="2:7" ht="15.75">
      <c r="B608" s="7" t="s">
        <v>23</v>
      </c>
      <c r="C608" s="11">
        <v>370.26</v>
      </c>
      <c r="D608" s="11">
        <v>754.17</v>
      </c>
      <c r="E608" s="12">
        <v>11719</v>
      </c>
      <c r="F608" s="13">
        <f>G608/4</f>
        <v>2209529.5575</v>
      </c>
      <c r="G608" s="13">
        <f>D608*E608</f>
        <v>8838118.23</v>
      </c>
    </row>
    <row r="609" spans="2:7" ht="15.75">
      <c r="B609" s="7" t="s">
        <v>24</v>
      </c>
      <c r="C609" s="11">
        <f>C608+C607+C606+C605</f>
        <v>479.93999999999994</v>
      </c>
      <c r="D609" s="11">
        <f>D608+D607+D606+D605</f>
        <v>1147.09</v>
      </c>
      <c r="E609" s="33" t="s">
        <v>0</v>
      </c>
      <c r="F609" s="13">
        <f>F608+F607+F606+F605</f>
        <v>3972927.0175</v>
      </c>
      <c r="G609" s="13">
        <f>G608+G607+G606+G605</f>
        <v>15891708.07</v>
      </c>
    </row>
    <row r="610" ht="15.75">
      <c r="E610" s="24"/>
    </row>
    <row r="611" spans="2:7" ht="15.75">
      <c r="B611" s="7" t="s">
        <v>26</v>
      </c>
      <c r="C611" s="11">
        <f>C606+C605</f>
        <v>73.9</v>
      </c>
      <c r="D611" s="11">
        <f>D606+D605</f>
        <v>297.24</v>
      </c>
      <c r="E611" s="12">
        <v>19958</v>
      </c>
      <c r="F611" s="13">
        <f>F606+F605</f>
        <v>1483078.98</v>
      </c>
      <c r="G611" s="13">
        <f>G606+G605</f>
        <v>5932315.92</v>
      </c>
    </row>
    <row r="612" spans="2:7" ht="15.75">
      <c r="B612" s="7" t="s">
        <v>27</v>
      </c>
      <c r="C612" s="11">
        <f>C608+C607</f>
        <v>406.03999999999996</v>
      </c>
      <c r="D612" s="11">
        <f>D608+D607</f>
        <v>849.8499999999999</v>
      </c>
      <c r="E612" s="12">
        <v>11719</v>
      </c>
      <c r="F612" s="13">
        <f>F608+F607</f>
        <v>2489848.0375</v>
      </c>
      <c r="G612" s="13">
        <f>G608+G607</f>
        <v>9959392.15</v>
      </c>
    </row>
    <row r="613" spans="2:12" ht="15.75">
      <c r="B613" s="7" t="s">
        <v>24</v>
      </c>
      <c r="C613" s="11">
        <f>C612+C611</f>
        <v>479.93999999999994</v>
      </c>
      <c r="D613" s="11">
        <f>D612+D611</f>
        <v>1147.09</v>
      </c>
      <c r="E613" s="14"/>
      <c r="F613" s="13">
        <f>F612+F611</f>
        <v>3972927.0175</v>
      </c>
      <c r="G613" s="13">
        <f>G612+G611</f>
        <v>15891708.07</v>
      </c>
      <c r="L613" s="13"/>
    </row>
    <row r="615" ht="15.75">
      <c r="A615" s="7" t="s">
        <v>82</v>
      </c>
    </row>
    <row r="617" spans="2:7" ht="15.75">
      <c r="B617" s="7" t="s">
        <v>18</v>
      </c>
      <c r="C617" s="11">
        <v>25.11</v>
      </c>
      <c r="D617" s="11">
        <v>130.18</v>
      </c>
      <c r="E617" s="12">
        <v>19958</v>
      </c>
      <c r="F617" s="13">
        <f>G617/4</f>
        <v>649533.11</v>
      </c>
      <c r="G617" s="13">
        <f>D617*E617</f>
        <v>2598132.44</v>
      </c>
    </row>
    <row r="618" spans="2:7" ht="15.75">
      <c r="B618" s="7" t="s">
        <v>20</v>
      </c>
      <c r="C618" s="11">
        <v>44.04</v>
      </c>
      <c r="D618" s="11">
        <v>162.61</v>
      </c>
      <c r="E618" s="12">
        <v>19958</v>
      </c>
      <c r="F618" s="13">
        <f>G618/4</f>
        <v>811342.5950000001</v>
      </c>
      <c r="G618" s="13">
        <f>D618*E618</f>
        <v>3245370.3800000004</v>
      </c>
    </row>
    <row r="619" spans="2:7" ht="15.75">
      <c r="B619" s="7" t="s">
        <v>22</v>
      </c>
      <c r="C619" s="11">
        <v>51.19</v>
      </c>
      <c r="D619" s="11">
        <v>117.22</v>
      </c>
      <c r="E619" s="12">
        <v>11719</v>
      </c>
      <c r="F619" s="13">
        <f>G619/4</f>
        <v>343425.295</v>
      </c>
      <c r="G619" s="13">
        <f>D619*E619</f>
        <v>1373701.18</v>
      </c>
    </row>
    <row r="620" spans="2:7" ht="15.75">
      <c r="B620" s="7" t="s">
        <v>23</v>
      </c>
      <c r="C620" s="11">
        <v>389.58</v>
      </c>
      <c r="D620" s="11">
        <v>792.92</v>
      </c>
      <c r="E620" s="12">
        <v>11719</v>
      </c>
      <c r="F620" s="13">
        <f>G620/4</f>
        <v>2323057.37</v>
      </c>
      <c r="G620" s="13">
        <f>D620*E620</f>
        <v>9292229.48</v>
      </c>
    </row>
    <row r="621" spans="2:7" ht="15.75">
      <c r="B621" s="7" t="s">
        <v>24</v>
      </c>
      <c r="C621" s="11">
        <f>C620+C619+C618+C617</f>
        <v>509.92</v>
      </c>
      <c r="D621" s="11">
        <f>D620+D619+D618+D617</f>
        <v>1202.93</v>
      </c>
      <c r="E621" s="33" t="s">
        <v>0</v>
      </c>
      <c r="F621" s="13">
        <f>F620+F619+F618+F617</f>
        <v>4127358.37</v>
      </c>
      <c r="G621" s="13">
        <f>G620+G619+G618+G617</f>
        <v>16509433.48</v>
      </c>
    </row>
    <row r="622" ht="15.75">
      <c r="E622" s="24"/>
    </row>
    <row r="623" spans="2:7" ht="15.75">
      <c r="B623" s="7" t="s">
        <v>26</v>
      </c>
      <c r="C623" s="11">
        <f>C618+C617</f>
        <v>69.15</v>
      </c>
      <c r="D623" s="11">
        <f>D618+D617</f>
        <v>292.79</v>
      </c>
      <c r="E623" s="12">
        <v>19958</v>
      </c>
      <c r="F623" s="13">
        <f>F618+F617</f>
        <v>1460875.705</v>
      </c>
      <c r="G623" s="13">
        <f>G618+G617</f>
        <v>5843502.82</v>
      </c>
    </row>
    <row r="624" spans="2:7" ht="15.75">
      <c r="B624" s="7" t="s">
        <v>27</v>
      </c>
      <c r="C624" s="11">
        <f>C620+C619</f>
        <v>440.77</v>
      </c>
      <c r="D624" s="11">
        <f>D620+D619</f>
        <v>910.14</v>
      </c>
      <c r="E624" s="12">
        <v>11719</v>
      </c>
      <c r="F624" s="13">
        <f>F620+F619</f>
        <v>2666482.665</v>
      </c>
      <c r="G624" s="13">
        <f>G620+G619</f>
        <v>10665930.66</v>
      </c>
    </row>
    <row r="625" spans="2:12" ht="15.75">
      <c r="B625" s="7" t="s">
        <v>24</v>
      </c>
      <c r="C625" s="11">
        <f>C624+C623</f>
        <v>509.91999999999996</v>
      </c>
      <c r="D625" s="11">
        <f>D624+D623</f>
        <v>1202.93</v>
      </c>
      <c r="E625" s="14"/>
      <c r="F625" s="13">
        <f>F624+F623</f>
        <v>4127358.37</v>
      </c>
      <c r="G625" s="13">
        <f>G624+G623</f>
        <v>16509433.48</v>
      </c>
      <c r="L625" s="13"/>
    </row>
    <row r="627" ht="15.75">
      <c r="A627" s="7" t="s">
        <v>83</v>
      </c>
    </row>
    <row r="629" spans="2:7" ht="15.75">
      <c r="B629" s="7" t="s">
        <v>18</v>
      </c>
      <c r="C629" s="11">
        <v>53.17</v>
      </c>
      <c r="D629" s="11">
        <v>253.53</v>
      </c>
      <c r="E629" s="12">
        <v>19958</v>
      </c>
      <c r="F629" s="13">
        <f>G629/4</f>
        <v>1264987.935</v>
      </c>
      <c r="G629" s="13">
        <f>D629*E629</f>
        <v>5059951.74</v>
      </c>
    </row>
    <row r="630" spans="2:7" ht="15.75">
      <c r="B630" s="7" t="s">
        <v>20</v>
      </c>
      <c r="C630" s="11">
        <v>68.74</v>
      </c>
      <c r="D630" s="11">
        <v>220.94</v>
      </c>
      <c r="E630" s="12">
        <v>19958</v>
      </c>
      <c r="F630" s="13">
        <f>G630/4</f>
        <v>1102380.13</v>
      </c>
      <c r="G630" s="13">
        <f>D630*E630</f>
        <v>4409520.52</v>
      </c>
    </row>
    <row r="631" spans="2:7" ht="15.75">
      <c r="B631" s="7" t="s">
        <v>22</v>
      </c>
      <c r="C631" s="11">
        <v>59.54</v>
      </c>
      <c r="D631" s="11">
        <v>131.66</v>
      </c>
      <c r="E631" s="12">
        <v>11719</v>
      </c>
      <c r="F631" s="13">
        <f>G631/4</f>
        <v>385730.885</v>
      </c>
      <c r="G631" s="13">
        <f>D631*E631</f>
        <v>1542923.54</v>
      </c>
    </row>
    <row r="632" spans="2:7" ht="15.75">
      <c r="B632" s="7" t="s">
        <v>23</v>
      </c>
      <c r="C632" s="11">
        <v>538.2</v>
      </c>
      <c r="D632" s="11">
        <v>1058.69</v>
      </c>
      <c r="E632" s="12">
        <v>11719</v>
      </c>
      <c r="F632" s="13">
        <f>G632/4</f>
        <v>3101697.0275000003</v>
      </c>
      <c r="G632" s="13">
        <f>D632*E632</f>
        <v>12406788.110000001</v>
      </c>
    </row>
    <row r="633" spans="2:7" ht="15.75">
      <c r="B633" s="7" t="s">
        <v>24</v>
      </c>
      <c r="C633" s="11">
        <f>C632+C631+C630+C629</f>
        <v>719.65</v>
      </c>
      <c r="D633" s="11">
        <f>D632+D631+D630+D629</f>
        <v>1664.8200000000002</v>
      </c>
      <c r="E633" s="33" t="s">
        <v>0</v>
      </c>
      <c r="F633" s="13">
        <f>F632+F631+F630+F629</f>
        <v>5854795.977500001</v>
      </c>
      <c r="G633" s="13">
        <f>G632+G631+G630+G629</f>
        <v>23419183.910000004</v>
      </c>
    </row>
    <row r="634" ht="15.75">
      <c r="E634" s="24"/>
    </row>
    <row r="635" spans="2:7" ht="15.75">
      <c r="B635" s="7" t="s">
        <v>26</v>
      </c>
      <c r="C635" s="11">
        <f>C630+C629</f>
        <v>121.91</v>
      </c>
      <c r="D635" s="11">
        <f>D630+D629</f>
        <v>474.47</v>
      </c>
      <c r="E635" s="12">
        <v>19958</v>
      </c>
      <c r="F635" s="13">
        <f>F630+F629</f>
        <v>2367368.065</v>
      </c>
      <c r="G635" s="13">
        <f>G630+G629</f>
        <v>9469472.26</v>
      </c>
    </row>
    <row r="636" spans="2:7" ht="15.75">
      <c r="B636" s="7" t="s">
        <v>27</v>
      </c>
      <c r="C636" s="11">
        <f>C632+C631</f>
        <v>597.74</v>
      </c>
      <c r="D636" s="11">
        <f>D632+D631</f>
        <v>1190.3500000000001</v>
      </c>
      <c r="E636" s="12">
        <v>11719</v>
      </c>
      <c r="F636" s="13">
        <f>F632+F631</f>
        <v>3487427.9125000006</v>
      </c>
      <c r="G636" s="13">
        <f>G632+G631</f>
        <v>13949711.650000002</v>
      </c>
    </row>
    <row r="637" spans="2:12" ht="15.75">
      <c r="B637" s="7" t="s">
        <v>24</v>
      </c>
      <c r="C637" s="11">
        <f>C636+C635</f>
        <v>719.65</v>
      </c>
      <c r="D637" s="11">
        <f>D636+D635</f>
        <v>1664.8200000000002</v>
      </c>
      <c r="E637" s="14"/>
      <c r="F637" s="13">
        <f>F636+F635</f>
        <v>5854795.977500001</v>
      </c>
      <c r="G637" s="13">
        <f>G636+G635</f>
        <v>23419183.910000004</v>
      </c>
      <c r="L637" s="13"/>
    </row>
    <row r="639" ht="15.75">
      <c r="A639" s="7" t="s">
        <v>84</v>
      </c>
    </row>
    <row r="641" spans="2:7" ht="15.75">
      <c r="B641" s="7" t="s">
        <v>18</v>
      </c>
      <c r="C641" s="11">
        <v>0</v>
      </c>
      <c r="D641" s="11">
        <v>0</v>
      </c>
      <c r="E641" s="12">
        <v>19958</v>
      </c>
      <c r="F641" s="13">
        <f>G641/4</f>
        <v>0</v>
      </c>
      <c r="G641" s="13">
        <f>D641*E641</f>
        <v>0</v>
      </c>
    </row>
    <row r="642" spans="2:7" ht="15.75">
      <c r="B642" s="7" t="s">
        <v>20</v>
      </c>
      <c r="C642" s="11">
        <v>4.44</v>
      </c>
      <c r="D642" s="11">
        <v>12.65</v>
      </c>
      <c r="E642" s="12">
        <v>19958</v>
      </c>
      <c r="F642" s="13">
        <f>G642/4</f>
        <v>63117.175</v>
      </c>
      <c r="G642" s="13">
        <f>D642*E642</f>
        <v>252468.7</v>
      </c>
    </row>
    <row r="643" spans="2:7" ht="15.75">
      <c r="B643" s="7" t="s">
        <v>22</v>
      </c>
      <c r="C643" s="11">
        <v>8.79</v>
      </c>
      <c r="D643" s="11">
        <v>18.16</v>
      </c>
      <c r="E643" s="12">
        <v>11719</v>
      </c>
      <c r="F643" s="13">
        <f>G643/4</f>
        <v>53204.26</v>
      </c>
      <c r="G643" s="13">
        <f>D643*E643</f>
        <v>212817.04</v>
      </c>
    </row>
    <row r="644" spans="2:7" ht="15.75">
      <c r="B644" s="7" t="s">
        <v>23</v>
      </c>
      <c r="C644" s="11">
        <v>42.04</v>
      </c>
      <c r="D644" s="11">
        <v>83.55</v>
      </c>
      <c r="E644" s="12">
        <v>11719</v>
      </c>
      <c r="F644" s="13">
        <f>G644/4</f>
        <v>244780.6125</v>
      </c>
      <c r="G644" s="13">
        <f>D644*E644</f>
        <v>979122.45</v>
      </c>
    </row>
    <row r="645" spans="2:7" ht="15.75">
      <c r="B645" s="7" t="s">
        <v>24</v>
      </c>
      <c r="C645" s="11">
        <f>C644+C643+C642+C641</f>
        <v>55.269999999999996</v>
      </c>
      <c r="D645" s="11">
        <f>D644+D643+D642+D641</f>
        <v>114.36</v>
      </c>
      <c r="E645" s="33" t="s">
        <v>0</v>
      </c>
      <c r="F645" s="13">
        <f>F644+F643+F642+F641</f>
        <v>361102.0475</v>
      </c>
      <c r="G645" s="13">
        <f>G644+G643+G642+G641</f>
        <v>1444408.19</v>
      </c>
    </row>
    <row r="646" ht="15.75">
      <c r="E646" s="24"/>
    </row>
    <row r="647" spans="2:7" ht="15.75">
      <c r="B647" s="7" t="s">
        <v>26</v>
      </c>
      <c r="C647" s="11">
        <f>C642+C641</f>
        <v>4.44</v>
      </c>
      <c r="D647" s="11">
        <f>D642+D641</f>
        <v>12.65</v>
      </c>
      <c r="E647" s="12">
        <v>19958</v>
      </c>
      <c r="F647" s="13">
        <f>F642+F641</f>
        <v>63117.175</v>
      </c>
      <c r="G647" s="13">
        <f>G642+G641</f>
        <v>252468.7</v>
      </c>
    </row>
    <row r="648" spans="2:7" ht="15.75">
      <c r="B648" s="7" t="s">
        <v>27</v>
      </c>
      <c r="C648" s="11">
        <f>C644+C643</f>
        <v>50.83</v>
      </c>
      <c r="D648" s="11">
        <f>D644+D643</f>
        <v>101.71</v>
      </c>
      <c r="E648" s="12">
        <v>11719</v>
      </c>
      <c r="F648" s="13">
        <f>F644+F643</f>
        <v>297984.8725</v>
      </c>
      <c r="G648" s="13">
        <f>G644+G643</f>
        <v>1191939.49</v>
      </c>
    </row>
    <row r="649" spans="2:12" ht="15.75">
      <c r="B649" s="7" t="s">
        <v>24</v>
      </c>
      <c r="C649" s="11">
        <f>C648+C647</f>
        <v>55.269999999999996</v>
      </c>
      <c r="D649" s="11">
        <f>D648+D647</f>
        <v>114.36</v>
      </c>
      <c r="E649" s="14"/>
      <c r="F649" s="13">
        <f>F648+F647</f>
        <v>361102.0475</v>
      </c>
      <c r="G649" s="13">
        <f>G648+G647</f>
        <v>1444408.19</v>
      </c>
      <c r="L649" s="13"/>
    </row>
    <row r="651" ht="15.75">
      <c r="A651" s="7" t="s">
        <v>85</v>
      </c>
    </row>
    <row r="653" spans="2:7" ht="15.75">
      <c r="B653" s="7" t="s">
        <v>18</v>
      </c>
      <c r="C653" s="11">
        <v>11.73</v>
      </c>
      <c r="D653" s="11">
        <v>51.66</v>
      </c>
      <c r="E653" s="12">
        <v>19958</v>
      </c>
      <c r="F653" s="13">
        <f>G653/4</f>
        <v>257757.56999999998</v>
      </c>
      <c r="G653" s="13">
        <f>D653*E653</f>
        <v>1031030.2799999999</v>
      </c>
    </row>
    <row r="654" spans="2:7" ht="15.75">
      <c r="B654" s="7" t="s">
        <v>20</v>
      </c>
      <c r="C654" s="11">
        <v>40.07</v>
      </c>
      <c r="D654" s="11">
        <v>137.21</v>
      </c>
      <c r="E654" s="12">
        <v>19958</v>
      </c>
      <c r="F654" s="13">
        <f>G654/4</f>
        <v>684609.295</v>
      </c>
      <c r="G654" s="13">
        <f>D654*E654</f>
        <v>2738437.18</v>
      </c>
    </row>
    <row r="655" spans="2:7" ht="15.75">
      <c r="B655" s="7" t="s">
        <v>22</v>
      </c>
      <c r="C655" s="11">
        <v>35.68</v>
      </c>
      <c r="D655" s="11">
        <v>79.12</v>
      </c>
      <c r="E655" s="12">
        <v>11719</v>
      </c>
      <c r="F655" s="13">
        <f>G655/4</f>
        <v>231801.82</v>
      </c>
      <c r="G655" s="13">
        <f>D655*E655</f>
        <v>927207.28</v>
      </c>
    </row>
    <row r="656" spans="2:7" ht="15.75">
      <c r="B656" s="7" t="s">
        <v>23</v>
      </c>
      <c r="C656" s="11">
        <v>311.97</v>
      </c>
      <c r="D656" s="11">
        <v>619.43</v>
      </c>
      <c r="E656" s="12">
        <v>11719</v>
      </c>
      <c r="F656" s="13">
        <f>G656/4</f>
        <v>1814775.0424999997</v>
      </c>
      <c r="G656" s="13">
        <f>D656*E656</f>
        <v>7259100.169999999</v>
      </c>
    </row>
    <row r="657" spans="2:7" ht="15.75">
      <c r="B657" s="7" t="s">
        <v>24</v>
      </c>
      <c r="C657" s="11">
        <f>C656+C655+C654+C653</f>
        <v>399.45000000000005</v>
      </c>
      <c r="D657" s="11">
        <f>D656+D655+D654+D653</f>
        <v>887.42</v>
      </c>
      <c r="E657" s="33" t="s">
        <v>0</v>
      </c>
      <c r="F657" s="13">
        <f>F656+F655+F654+F653</f>
        <v>2988943.7274999996</v>
      </c>
      <c r="G657" s="13">
        <f>G656+G655+G654+G653</f>
        <v>11955774.909999998</v>
      </c>
    </row>
    <row r="658" ht="15.75">
      <c r="E658" s="24"/>
    </row>
    <row r="659" spans="2:7" ht="15.75">
      <c r="B659" s="7" t="s">
        <v>26</v>
      </c>
      <c r="C659" s="11">
        <f>C654+C653</f>
        <v>51.8</v>
      </c>
      <c r="D659" s="11">
        <f>D654+D653</f>
        <v>188.87</v>
      </c>
      <c r="E659" s="12">
        <v>19958</v>
      </c>
      <c r="F659" s="13">
        <f>F654+F653</f>
        <v>942366.865</v>
      </c>
      <c r="G659" s="13">
        <f>G654+G653</f>
        <v>3769467.46</v>
      </c>
    </row>
    <row r="660" spans="2:7" ht="15.75">
      <c r="B660" s="7" t="s">
        <v>27</v>
      </c>
      <c r="C660" s="11">
        <f>C656+C655</f>
        <v>347.65000000000003</v>
      </c>
      <c r="D660" s="11">
        <f>D656+D655</f>
        <v>698.55</v>
      </c>
      <c r="E660" s="12">
        <v>11719</v>
      </c>
      <c r="F660" s="13">
        <f>F656+F655</f>
        <v>2046576.8624999998</v>
      </c>
      <c r="G660" s="13">
        <f>G656+G655</f>
        <v>8186307.449999999</v>
      </c>
    </row>
    <row r="661" spans="2:12" ht="15.75">
      <c r="B661" s="7" t="s">
        <v>24</v>
      </c>
      <c r="C661" s="11">
        <f>C660+C659</f>
        <v>399.45000000000005</v>
      </c>
      <c r="D661" s="11">
        <f>D660+D659</f>
        <v>887.42</v>
      </c>
      <c r="E661" s="14"/>
      <c r="F661" s="13">
        <f>F660+F659</f>
        <v>2988943.7275</v>
      </c>
      <c r="G661" s="13">
        <f>G660+G659</f>
        <v>11955774.91</v>
      </c>
      <c r="L661" s="13"/>
    </row>
    <row r="663" ht="15.75">
      <c r="A663" s="7" t="s">
        <v>86</v>
      </c>
    </row>
    <row r="665" spans="2:7" ht="15.75">
      <c r="B665" s="7" t="s">
        <v>18</v>
      </c>
      <c r="C665" s="11">
        <v>0</v>
      </c>
      <c r="D665" s="11">
        <v>0</v>
      </c>
      <c r="E665" s="12">
        <v>19958</v>
      </c>
      <c r="F665" s="13">
        <f>G665/4</f>
        <v>0</v>
      </c>
      <c r="G665" s="13">
        <f>D665*E665</f>
        <v>0</v>
      </c>
    </row>
    <row r="666" spans="2:7" ht="15.75">
      <c r="B666" s="7" t="s">
        <v>20</v>
      </c>
      <c r="C666" s="11">
        <v>0</v>
      </c>
      <c r="D666" s="11">
        <v>0</v>
      </c>
      <c r="E666" s="12">
        <v>19958</v>
      </c>
      <c r="F666" s="13">
        <f>G666/4</f>
        <v>0</v>
      </c>
      <c r="G666" s="13">
        <f>D666*E666</f>
        <v>0</v>
      </c>
    </row>
    <row r="667" spans="2:7" ht="15.75">
      <c r="B667" s="7" t="s">
        <v>22</v>
      </c>
      <c r="C667" s="11">
        <v>4.77</v>
      </c>
      <c r="D667" s="11">
        <v>9.48</v>
      </c>
      <c r="E667" s="12">
        <v>11719</v>
      </c>
      <c r="F667" s="13">
        <f>G667/4</f>
        <v>27774.030000000002</v>
      </c>
      <c r="G667" s="13">
        <f>D667*E667</f>
        <v>111096.12000000001</v>
      </c>
    </row>
    <row r="668" spans="2:7" ht="15.75">
      <c r="B668" s="7" t="s">
        <v>23</v>
      </c>
      <c r="C668" s="11">
        <v>42.25</v>
      </c>
      <c r="D668" s="11">
        <v>84.65</v>
      </c>
      <c r="E668" s="12">
        <v>11719</v>
      </c>
      <c r="F668" s="13">
        <f>G668/4</f>
        <v>248003.33750000002</v>
      </c>
      <c r="G668" s="13">
        <f>D668*E668</f>
        <v>992013.3500000001</v>
      </c>
    </row>
    <row r="669" spans="2:7" ht="15.75">
      <c r="B669" s="7" t="s">
        <v>24</v>
      </c>
      <c r="C669" s="11">
        <f>C668+C667+C666+C665</f>
        <v>47.019999999999996</v>
      </c>
      <c r="D669" s="11">
        <f>D668+D667+D666+D665</f>
        <v>94.13000000000001</v>
      </c>
      <c r="E669" s="33" t="s">
        <v>0</v>
      </c>
      <c r="F669" s="13">
        <f>F668+F667+F666+F665</f>
        <v>275777.36750000005</v>
      </c>
      <c r="G669" s="13">
        <f>G668+G667+G666+G665</f>
        <v>1103109.4700000002</v>
      </c>
    </row>
    <row r="670" ht="15.75">
      <c r="E670" s="24"/>
    </row>
    <row r="671" spans="2:7" ht="15.75">
      <c r="B671" s="7" t="s">
        <v>26</v>
      </c>
      <c r="C671" s="11">
        <f>C666+C665</f>
        <v>0</v>
      </c>
      <c r="D671" s="11">
        <f>D666+D665</f>
        <v>0</v>
      </c>
      <c r="E671" s="12">
        <v>19958</v>
      </c>
      <c r="F671" s="13">
        <f>F666+F665</f>
        <v>0</v>
      </c>
      <c r="G671" s="13">
        <f>G666+G665</f>
        <v>0</v>
      </c>
    </row>
    <row r="672" spans="2:7" ht="15.75">
      <c r="B672" s="7" t="s">
        <v>27</v>
      </c>
      <c r="C672" s="11">
        <f>C668+C667</f>
        <v>47.019999999999996</v>
      </c>
      <c r="D672" s="11">
        <f>D668+D667</f>
        <v>94.13000000000001</v>
      </c>
      <c r="E672" s="12">
        <v>11719</v>
      </c>
      <c r="F672" s="13">
        <f>F668+F667</f>
        <v>275777.36750000005</v>
      </c>
      <c r="G672" s="13">
        <f>G668+G667</f>
        <v>1103109.4700000002</v>
      </c>
    </row>
    <row r="673" spans="2:12" ht="15.75">
      <c r="B673" s="7" t="s">
        <v>24</v>
      </c>
      <c r="C673" s="11">
        <f>C672+C671</f>
        <v>47.019999999999996</v>
      </c>
      <c r="D673" s="11">
        <f>D672+D671</f>
        <v>94.13000000000001</v>
      </c>
      <c r="E673" s="14"/>
      <c r="F673" s="13">
        <f>F672+F671</f>
        <v>275777.36750000005</v>
      </c>
      <c r="G673" s="13">
        <f>G672+G671</f>
        <v>1103109.4700000002</v>
      </c>
      <c r="L673" s="13"/>
    </row>
    <row r="678" ht="15.75">
      <c r="A678" s="7" t="s">
        <v>87</v>
      </c>
    </row>
    <row r="680" spans="2:7" ht="15.75">
      <c r="B680" s="7" t="s">
        <v>18</v>
      </c>
      <c r="C680" s="11">
        <v>75.47</v>
      </c>
      <c r="D680" s="11">
        <v>231.7</v>
      </c>
      <c r="E680" s="12">
        <v>19958</v>
      </c>
      <c r="F680" s="13">
        <f>G680/4</f>
        <v>1156067.15</v>
      </c>
      <c r="G680" s="13">
        <f>D680*E680</f>
        <v>4624268.6</v>
      </c>
    </row>
    <row r="681" spans="2:7" ht="15.75">
      <c r="B681" s="7" t="s">
        <v>20</v>
      </c>
      <c r="C681" s="11">
        <v>77.82</v>
      </c>
      <c r="D681" s="11">
        <v>168.15</v>
      </c>
      <c r="E681" s="12">
        <v>19958</v>
      </c>
      <c r="F681" s="13">
        <f>G681/4</f>
        <v>838984.425</v>
      </c>
      <c r="G681" s="13">
        <f>D681*E681</f>
        <v>3355937.7</v>
      </c>
    </row>
    <row r="682" spans="2:7" ht="15.75">
      <c r="B682" s="7" t="s">
        <v>22</v>
      </c>
      <c r="C682" s="11">
        <v>91.89</v>
      </c>
      <c r="D682" s="11">
        <v>184.07</v>
      </c>
      <c r="E682" s="12">
        <v>11719</v>
      </c>
      <c r="F682" s="13">
        <f>G682/4</f>
        <v>539279.0825</v>
      </c>
      <c r="G682" s="13">
        <f>D682*E682</f>
        <v>2157116.33</v>
      </c>
    </row>
    <row r="683" spans="2:7" ht="15.75">
      <c r="B683" s="7" t="s">
        <v>23</v>
      </c>
      <c r="C683" s="11">
        <v>535.55</v>
      </c>
      <c r="D683" s="11">
        <v>1073.44</v>
      </c>
      <c r="E683" s="12">
        <v>11719</v>
      </c>
      <c r="F683" s="13">
        <f>G683/4</f>
        <v>3144910.8400000003</v>
      </c>
      <c r="G683" s="13">
        <f>D683*E683</f>
        <v>12579643.360000001</v>
      </c>
    </row>
    <row r="684" spans="2:7" ht="15.75">
      <c r="B684" s="7" t="s">
        <v>24</v>
      </c>
      <c r="C684" s="11">
        <f>C683+C682+C681+C680</f>
        <v>780.73</v>
      </c>
      <c r="D684" s="11">
        <f>D683+D682+D681+D680</f>
        <v>1657.3600000000001</v>
      </c>
      <c r="E684" s="33" t="s">
        <v>0</v>
      </c>
      <c r="F684" s="13">
        <f>F683+F682+F681+F680</f>
        <v>5679241.4975000005</v>
      </c>
      <c r="G684" s="13">
        <f>G683+G682+G681+G680</f>
        <v>22716965.990000002</v>
      </c>
    </row>
    <row r="685" ht="15.75">
      <c r="E685" s="24"/>
    </row>
    <row r="686" spans="2:7" ht="15.75">
      <c r="B686" s="7" t="s">
        <v>26</v>
      </c>
      <c r="C686" s="11">
        <f>C681+C680</f>
        <v>153.29</v>
      </c>
      <c r="D686" s="11">
        <f>D681+D680</f>
        <v>399.85</v>
      </c>
      <c r="E686" s="12">
        <v>19958</v>
      </c>
      <c r="F686" s="13">
        <f>F681+F680</f>
        <v>1995051.575</v>
      </c>
      <c r="G686" s="13">
        <f>G681+G680</f>
        <v>7980206.3</v>
      </c>
    </row>
    <row r="687" spans="2:7" ht="15.75">
      <c r="B687" s="7" t="s">
        <v>27</v>
      </c>
      <c r="C687" s="11">
        <f>C683+C682</f>
        <v>627.4399999999999</v>
      </c>
      <c r="D687" s="11">
        <f>D683+D682</f>
        <v>1257.51</v>
      </c>
      <c r="E687" s="12">
        <v>11719</v>
      </c>
      <c r="F687" s="13">
        <f>F683+F682</f>
        <v>3684189.9225000003</v>
      </c>
      <c r="G687" s="13">
        <f>G683+G682</f>
        <v>14736759.690000001</v>
      </c>
    </row>
    <row r="688" spans="2:12" ht="15.75">
      <c r="B688" s="7" t="s">
        <v>24</v>
      </c>
      <c r="C688" s="11">
        <f>C687+C686</f>
        <v>780.7299999999999</v>
      </c>
      <c r="D688" s="11">
        <f>D687+D686</f>
        <v>1657.3600000000001</v>
      </c>
      <c r="E688" s="14"/>
      <c r="F688" s="13">
        <f>F687+F686</f>
        <v>5679241.4975000005</v>
      </c>
      <c r="G688" s="13">
        <f>G687+G686</f>
        <v>22716965.990000002</v>
      </c>
      <c r="L688" s="13"/>
    </row>
    <row r="690" ht="15.75">
      <c r="A690" s="7" t="s">
        <v>88</v>
      </c>
    </row>
    <row r="692" spans="2:7" ht="15.75">
      <c r="B692" s="7" t="s">
        <v>18</v>
      </c>
      <c r="C692" s="11">
        <v>46.51</v>
      </c>
      <c r="D692" s="11">
        <v>239.35</v>
      </c>
      <c r="E692" s="12">
        <v>19958</v>
      </c>
      <c r="F692" s="13">
        <f>G692/4</f>
        <v>1194236.825</v>
      </c>
      <c r="G692" s="13">
        <f>D692*E692</f>
        <v>4776947.3</v>
      </c>
    </row>
    <row r="693" spans="2:7" ht="15.75">
      <c r="B693" s="7" t="s">
        <v>20</v>
      </c>
      <c r="C693" s="11">
        <v>146.22</v>
      </c>
      <c r="D693" s="11">
        <v>510.47</v>
      </c>
      <c r="E693" s="12">
        <v>19958</v>
      </c>
      <c r="F693" s="13">
        <f>G693/4</f>
        <v>2546990.065</v>
      </c>
      <c r="G693" s="13">
        <f>D693*E693</f>
        <v>10187960.26</v>
      </c>
    </row>
    <row r="694" spans="2:7" ht="15.75">
      <c r="B694" s="7" t="s">
        <v>22</v>
      </c>
      <c r="C694" s="11">
        <v>162.1</v>
      </c>
      <c r="D694" s="11">
        <v>378.48</v>
      </c>
      <c r="E694" s="12">
        <v>11719</v>
      </c>
      <c r="F694" s="13">
        <f>G694/4</f>
        <v>1108851.78</v>
      </c>
      <c r="G694" s="13">
        <f>D694*E694</f>
        <v>4435407.12</v>
      </c>
    </row>
    <row r="695" spans="2:7" ht="15.75">
      <c r="B695" s="7" t="s">
        <v>23</v>
      </c>
      <c r="C695" s="11">
        <v>1167.89</v>
      </c>
      <c r="D695" s="11">
        <v>2347.88</v>
      </c>
      <c r="E695" s="12">
        <v>11719</v>
      </c>
      <c r="F695" s="13">
        <f>G695/4</f>
        <v>6878701.430000001</v>
      </c>
      <c r="G695" s="13">
        <f>D695*E695</f>
        <v>27514805.720000003</v>
      </c>
    </row>
    <row r="696" spans="2:7" ht="15.75">
      <c r="B696" s="7" t="s">
        <v>24</v>
      </c>
      <c r="C696" s="11">
        <f>C695+C694+C693+C692</f>
        <v>1522.72</v>
      </c>
      <c r="D696" s="11">
        <f>D695+D694+D693+D692</f>
        <v>3476.18</v>
      </c>
      <c r="E696" s="33" t="s">
        <v>0</v>
      </c>
      <c r="F696" s="13">
        <f>F695+F694+F693+F692</f>
        <v>11728780.1</v>
      </c>
      <c r="G696" s="13">
        <f>G695+G694+G693+G692</f>
        <v>46915120.4</v>
      </c>
    </row>
    <row r="697" ht="15.75">
      <c r="E697" s="24"/>
    </row>
    <row r="698" spans="2:7" ht="15.75">
      <c r="B698" s="7" t="s">
        <v>26</v>
      </c>
      <c r="C698" s="11">
        <f>C693+C692</f>
        <v>192.73</v>
      </c>
      <c r="D698" s="11">
        <f>D693+D692</f>
        <v>749.82</v>
      </c>
      <c r="E698" s="12">
        <v>19958</v>
      </c>
      <c r="F698" s="13">
        <f>F693+F692</f>
        <v>3741226.8899999997</v>
      </c>
      <c r="G698" s="13">
        <f>G693+G692</f>
        <v>14964907.559999999</v>
      </c>
    </row>
    <row r="699" spans="2:7" ht="15.75">
      <c r="B699" s="7" t="s">
        <v>27</v>
      </c>
      <c r="C699" s="11">
        <f>C695+C694</f>
        <v>1329.99</v>
      </c>
      <c r="D699" s="11">
        <f>D695+D694</f>
        <v>2726.36</v>
      </c>
      <c r="E699" s="12">
        <v>11719</v>
      </c>
      <c r="F699" s="13">
        <f>F695+F694</f>
        <v>7987553.210000001</v>
      </c>
      <c r="G699" s="13">
        <f>G695+G694</f>
        <v>31950212.840000004</v>
      </c>
    </row>
    <row r="700" spans="2:12" ht="15.75">
      <c r="B700" s="7" t="s">
        <v>24</v>
      </c>
      <c r="C700" s="11">
        <f>C699+C698</f>
        <v>1522.72</v>
      </c>
      <c r="D700" s="11">
        <f>D699+D698</f>
        <v>3476.1800000000003</v>
      </c>
      <c r="E700" s="14"/>
      <c r="F700" s="13">
        <f>F699+F698</f>
        <v>11728780.100000001</v>
      </c>
      <c r="G700" s="13">
        <f>G699+G698</f>
        <v>46915120.400000006</v>
      </c>
      <c r="L700" s="13"/>
    </row>
    <row r="703" ht="15.75">
      <c r="A703" s="7" t="s">
        <v>89</v>
      </c>
    </row>
    <row r="705" spans="2:7" ht="15.75">
      <c r="B705" s="7" t="s">
        <v>18</v>
      </c>
      <c r="C705" s="11">
        <v>3.76</v>
      </c>
      <c r="D705" s="11">
        <v>12.96</v>
      </c>
      <c r="E705" s="12">
        <v>19958</v>
      </c>
      <c r="F705" s="13">
        <f>G705/4</f>
        <v>64663.920000000006</v>
      </c>
      <c r="G705" s="13">
        <f>D705*E705</f>
        <v>258655.68000000002</v>
      </c>
    </row>
    <row r="706" spans="2:7" ht="15.75">
      <c r="B706" s="7" t="s">
        <v>20</v>
      </c>
      <c r="C706" s="11">
        <v>9.64</v>
      </c>
      <c r="D706" s="11">
        <v>26.89</v>
      </c>
      <c r="E706" s="12">
        <v>19958</v>
      </c>
      <c r="F706" s="13">
        <f>G706/4</f>
        <v>134167.655</v>
      </c>
      <c r="G706" s="13">
        <f>D706*E706</f>
        <v>536670.62</v>
      </c>
    </row>
    <row r="707" spans="2:7" ht="15.75">
      <c r="B707" s="7" t="s">
        <v>22</v>
      </c>
      <c r="C707" s="11">
        <v>6.1</v>
      </c>
      <c r="D707" s="11">
        <v>13.3</v>
      </c>
      <c r="E707" s="12">
        <v>11719</v>
      </c>
      <c r="F707" s="13">
        <f>G707/4</f>
        <v>38965.675</v>
      </c>
      <c r="G707" s="13">
        <f>D707*E707</f>
        <v>155862.7</v>
      </c>
    </row>
    <row r="708" spans="2:7" ht="15.75">
      <c r="B708" s="7" t="s">
        <v>23</v>
      </c>
      <c r="C708" s="11">
        <v>33.09</v>
      </c>
      <c r="D708" s="11">
        <v>65.43</v>
      </c>
      <c r="E708" s="12">
        <v>11719</v>
      </c>
      <c r="F708" s="13">
        <f>G708/4</f>
        <v>191693.5425</v>
      </c>
      <c r="G708" s="13">
        <f>D708*E708</f>
        <v>766774.17</v>
      </c>
    </row>
    <row r="709" spans="2:7" ht="15.75">
      <c r="B709" s="7" t="s">
        <v>24</v>
      </c>
      <c r="C709" s="11">
        <f>C708+C707+C706+C705</f>
        <v>52.59</v>
      </c>
      <c r="D709" s="11">
        <f>D708+D707+D706+D705</f>
        <v>118.58000000000001</v>
      </c>
      <c r="E709" s="33" t="s">
        <v>0</v>
      </c>
      <c r="F709" s="13">
        <f>F708+F707+F706+F705</f>
        <v>429490.79250000004</v>
      </c>
      <c r="G709" s="13">
        <f>G708+G707+G706+G705</f>
        <v>1717963.1700000002</v>
      </c>
    </row>
    <row r="710" ht="15.75">
      <c r="E710" s="24"/>
    </row>
    <row r="711" spans="2:7" ht="15.75">
      <c r="B711" s="7" t="s">
        <v>26</v>
      </c>
      <c r="C711" s="11">
        <f>C706+C705</f>
        <v>13.4</v>
      </c>
      <c r="D711" s="11">
        <f>D706+D705</f>
        <v>39.85</v>
      </c>
      <c r="E711" s="12">
        <v>19958</v>
      </c>
      <c r="F711" s="13">
        <f>F706+F705</f>
        <v>198831.575</v>
      </c>
      <c r="G711" s="13">
        <f>G706+G705</f>
        <v>795326.3</v>
      </c>
    </row>
    <row r="712" spans="2:7" ht="15.75">
      <c r="B712" s="7" t="s">
        <v>27</v>
      </c>
      <c r="C712" s="11">
        <f>C708+C707</f>
        <v>39.190000000000005</v>
      </c>
      <c r="D712" s="11">
        <f>D708+D707</f>
        <v>78.73</v>
      </c>
      <c r="E712" s="12">
        <v>11719</v>
      </c>
      <c r="F712" s="13">
        <f>F708+F707</f>
        <v>230659.21750000003</v>
      </c>
      <c r="G712" s="13">
        <f>G708+G707</f>
        <v>922636.8700000001</v>
      </c>
    </row>
    <row r="713" spans="2:12" ht="15.75">
      <c r="B713" s="7" t="s">
        <v>24</v>
      </c>
      <c r="C713" s="11">
        <f>C712+C711</f>
        <v>52.59</v>
      </c>
      <c r="D713" s="11">
        <f>D712+D711</f>
        <v>118.58000000000001</v>
      </c>
      <c r="E713" s="14"/>
      <c r="F713" s="13">
        <f>F712+F711</f>
        <v>429490.79250000004</v>
      </c>
      <c r="G713" s="13">
        <f>G712+G711</f>
        <v>1717963.1700000002</v>
      </c>
      <c r="L713" s="13"/>
    </row>
    <row r="715" spans="2:7" ht="15.75">
      <c r="B715" s="7"/>
      <c r="C715" s="11"/>
      <c r="D715" s="11"/>
      <c r="E715" s="14"/>
      <c r="F715" s="13"/>
      <c r="G715" s="13"/>
    </row>
    <row r="716" ht="15.75">
      <c r="A716" s="7" t="s">
        <v>139</v>
      </c>
    </row>
    <row r="718" spans="2:7" ht="15.75">
      <c r="B718" s="7" t="s">
        <v>18</v>
      </c>
      <c r="C718" s="11">
        <f aca="true" t="shared" si="3" ref="C718:D721">SUM(C553,C568,C580,C593,C605,C617,C629,C641,C653,C665,C680,C692,C705)</f>
        <v>299.26</v>
      </c>
      <c r="D718" s="11">
        <f t="shared" si="3"/>
        <v>1230.09</v>
      </c>
      <c r="E718" s="12">
        <v>19958</v>
      </c>
      <c r="F718" s="13">
        <f>G718/4</f>
        <v>6137534.055</v>
      </c>
      <c r="G718" s="13">
        <f>D718*E718</f>
        <v>24550136.22</v>
      </c>
    </row>
    <row r="719" spans="2:7" ht="15.75">
      <c r="B719" s="7" t="s">
        <v>20</v>
      </c>
      <c r="C719" s="11">
        <f t="shared" si="3"/>
        <v>574.43</v>
      </c>
      <c r="D719" s="11">
        <f t="shared" si="3"/>
        <v>1836.89</v>
      </c>
      <c r="E719" s="12">
        <v>19958</v>
      </c>
      <c r="F719" s="13">
        <f>G719/4</f>
        <v>9165162.655000001</v>
      </c>
      <c r="G719" s="13">
        <f>D719*E719</f>
        <v>36660650.620000005</v>
      </c>
    </row>
    <row r="720" spans="2:7" ht="15.75">
      <c r="B720" s="7" t="s">
        <v>22</v>
      </c>
      <c r="C720" s="11">
        <f t="shared" si="3"/>
        <v>604.14</v>
      </c>
      <c r="D720" s="11">
        <f t="shared" si="3"/>
        <v>1335.6</v>
      </c>
      <c r="E720" s="12">
        <v>11719</v>
      </c>
      <c r="F720" s="13">
        <f>G720/4</f>
        <v>3912974.0999999996</v>
      </c>
      <c r="G720" s="13">
        <f>D720*E720</f>
        <v>15651896.399999999</v>
      </c>
    </row>
    <row r="721" spans="2:7" ht="15.75">
      <c r="B721" s="7" t="s">
        <v>23</v>
      </c>
      <c r="C721" s="11">
        <f t="shared" si="3"/>
        <v>4269.64</v>
      </c>
      <c r="D721" s="11">
        <f t="shared" si="3"/>
        <v>8578.400000000001</v>
      </c>
      <c r="E721" s="12">
        <v>11719</v>
      </c>
      <c r="F721" s="13">
        <f>G721/4</f>
        <v>25132567.400000006</v>
      </c>
      <c r="G721" s="13">
        <f>D721*E721</f>
        <v>100530269.60000002</v>
      </c>
    </row>
    <row r="722" spans="2:7" ht="15.75">
      <c r="B722" s="7" t="s">
        <v>24</v>
      </c>
      <c r="C722" s="11">
        <f>SUM(C718:C721)</f>
        <v>5747.47</v>
      </c>
      <c r="D722" s="11">
        <f>SUM(D718:D721)</f>
        <v>12980.980000000001</v>
      </c>
      <c r="E722" s="33" t="s">
        <v>0</v>
      </c>
      <c r="F722" s="13">
        <f>F721+F720+F719+F718</f>
        <v>44348238.21000001</v>
      </c>
      <c r="G722" s="13">
        <f>G721+G720+G719+G718</f>
        <v>177392952.84000003</v>
      </c>
    </row>
    <row r="723" ht="15.75">
      <c r="E723" s="24"/>
    </row>
    <row r="724" spans="2:7" ht="15.75">
      <c r="B724" s="7" t="s">
        <v>26</v>
      </c>
      <c r="C724" s="11">
        <f>SUM(C718:C719)</f>
        <v>873.6899999999999</v>
      </c>
      <c r="D724" s="11">
        <f>SUM(D718:D719)</f>
        <v>3066.98</v>
      </c>
      <c r="E724" s="12">
        <v>19958</v>
      </c>
      <c r="F724" s="13">
        <f>F719+F718</f>
        <v>15302696.71</v>
      </c>
      <c r="G724" s="13">
        <f>G719+G718</f>
        <v>61210786.84</v>
      </c>
    </row>
    <row r="725" spans="2:7" ht="15.75">
      <c r="B725" s="7" t="s">
        <v>27</v>
      </c>
      <c r="C725" s="11">
        <f>SUM(C720:C721)</f>
        <v>4873.780000000001</v>
      </c>
      <c r="D725" s="11">
        <f>SUM(D720:D721)</f>
        <v>9914.000000000002</v>
      </c>
      <c r="E725" s="12">
        <v>11719</v>
      </c>
      <c r="F725" s="13">
        <f>F721+F720</f>
        <v>29045541.500000007</v>
      </c>
      <c r="G725" s="13">
        <f>G721+G720</f>
        <v>116182166.00000003</v>
      </c>
    </row>
    <row r="726" spans="2:12" ht="15.75">
      <c r="B726" s="7" t="s">
        <v>24</v>
      </c>
      <c r="C726" s="11">
        <f>SUM(C724:C725)</f>
        <v>5747.47</v>
      </c>
      <c r="D726" s="11">
        <f>SUM(D724:D725)</f>
        <v>12980.980000000001</v>
      </c>
      <c r="E726" s="14"/>
      <c r="F726" s="13">
        <f>F725+F724</f>
        <v>44348238.21000001</v>
      </c>
      <c r="G726" s="13">
        <f>G725+G724</f>
        <v>177392952.84000003</v>
      </c>
      <c r="L726" s="13"/>
    </row>
    <row r="728" ht="15.75">
      <c r="A728" s="7" t="s">
        <v>90</v>
      </c>
    </row>
    <row r="729" ht="15.75">
      <c r="A729" s="7"/>
    </row>
    <row r="730" ht="15.75">
      <c r="A730" s="7" t="s">
        <v>142</v>
      </c>
    </row>
    <row r="732" spans="2:7" ht="15.75">
      <c r="B732" s="7" t="s">
        <v>18</v>
      </c>
      <c r="C732" s="11">
        <v>0</v>
      </c>
      <c r="D732" s="11">
        <v>0</v>
      </c>
      <c r="E732" s="12">
        <v>19958</v>
      </c>
      <c r="F732" s="13">
        <f>G732/4</f>
        <v>0</v>
      </c>
      <c r="G732" s="13">
        <f>D732*E732</f>
        <v>0</v>
      </c>
    </row>
    <row r="733" spans="2:7" ht="15.75">
      <c r="B733" s="7" t="s">
        <v>20</v>
      </c>
      <c r="C733" s="11">
        <v>5.13</v>
      </c>
      <c r="D733" s="11">
        <v>10.05</v>
      </c>
      <c r="E733" s="12">
        <v>19958</v>
      </c>
      <c r="F733" s="13">
        <f>G733/4</f>
        <v>50144.475000000006</v>
      </c>
      <c r="G733" s="13">
        <f>D733*E733</f>
        <v>200577.90000000002</v>
      </c>
    </row>
    <row r="734" spans="2:7" ht="15.75">
      <c r="B734" s="7" t="s">
        <v>22</v>
      </c>
      <c r="C734" s="11">
        <v>0.94</v>
      </c>
      <c r="D734" s="11">
        <v>1.88</v>
      </c>
      <c r="E734" s="12">
        <v>11719</v>
      </c>
      <c r="F734" s="13">
        <f>G734/4</f>
        <v>5507.929999999999</v>
      </c>
      <c r="G734" s="13">
        <f>D734*E734</f>
        <v>22031.719999999998</v>
      </c>
    </row>
    <row r="735" spans="2:7" ht="15.75">
      <c r="B735" s="7" t="s">
        <v>23</v>
      </c>
      <c r="C735" s="11">
        <v>20.23</v>
      </c>
      <c r="D735" s="11">
        <v>39.31</v>
      </c>
      <c r="E735" s="12">
        <v>11719</v>
      </c>
      <c r="F735" s="13">
        <f>G735/4</f>
        <v>115168.4725</v>
      </c>
      <c r="G735" s="13">
        <f>D735*E735</f>
        <v>460673.89</v>
      </c>
    </row>
    <row r="736" spans="2:7" ht="15.75">
      <c r="B736" s="7" t="s">
        <v>24</v>
      </c>
      <c r="C736" s="11">
        <f>C735+C734+C733+C732</f>
        <v>26.3</v>
      </c>
      <c r="D736" s="11">
        <f>SUM(D732:D735)</f>
        <v>51.24</v>
      </c>
      <c r="E736" s="33" t="s">
        <v>0</v>
      </c>
      <c r="F736" s="13">
        <f>F735+F734+F733+F732</f>
        <v>170820.8775</v>
      </c>
      <c r="G736" s="13">
        <f>G735+G734+G733+G732</f>
        <v>683283.51</v>
      </c>
    </row>
    <row r="737" ht="15.75">
      <c r="E737" s="24"/>
    </row>
    <row r="738" spans="2:7" ht="15.75">
      <c r="B738" s="7" t="s">
        <v>26</v>
      </c>
      <c r="C738" s="11">
        <f>C733+C732</f>
        <v>5.13</v>
      </c>
      <c r="D738" s="11">
        <f>D733+D732</f>
        <v>10.05</v>
      </c>
      <c r="E738" s="12">
        <v>19958</v>
      </c>
      <c r="F738" s="13">
        <f>F733+F732</f>
        <v>50144.475000000006</v>
      </c>
      <c r="G738" s="13">
        <f>G733+G732</f>
        <v>200577.90000000002</v>
      </c>
    </row>
    <row r="739" spans="2:7" ht="15.75">
      <c r="B739" s="7" t="s">
        <v>27</v>
      </c>
      <c r="C739" s="11">
        <f>C734+C735</f>
        <v>21.17</v>
      </c>
      <c r="D739" s="11">
        <f>D735+D734</f>
        <v>41.190000000000005</v>
      </c>
      <c r="E739" s="12">
        <v>11719</v>
      </c>
      <c r="F739" s="13">
        <f>F735+F734</f>
        <v>120676.4025</v>
      </c>
      <c r="G739" s="13">
        <f>G735+G734</f>
        <v>482705.61</v>
      </c>
    </row>
    <row r="740" spans="2:12" ht="15.75">
      <c r="B740" s="7" t="s">
        <v>24</v>
      </c>
      <c r="C740" s="11">
        <f>C739+C738</f>
        <v>26.3</v>
      </c>
      <c r="D740" s="11">
        <f>D739+D738</f>
        <v>51.24000000000001</v>
      </c>
      <c r="E740" s="14"/>
      <c r="F740" s="13">
        <f>F739+F738</f>
        <v>170820.8775</v>
      </c>
      <c r="G740" s="13">
        <f>G739+G738</f>
        <v>683283.51</v>
      </c>
      <c r="L740" s="13"/>
    </row>
    <row r="742" ht="15.75">
      <c r="A742" s="7" t="s">
        <v>91</v>
      </c>
    </row>
    <row r="744" spans="2:7" ht="15.75">
      <c r="B744" s="7" t="s">
        <v>18</v>
      </c>
      <c r="C744" s="11">
        <v>6.42</v>
      </c>
      <c r="D744" s="11">
        <v>25.56</v>
      </c>
      <c r="E744" s="12">
        <v>19958</v>
      </c>
      <c r="F744" s="13">
        <f>G744/4</f>
        <v>127531.62</v>
      </c>
      <c r="G744" s="13">
        <f>D744*E744</f>
        <v>510126.48</v>
      </c>
    </row>
    <row r="745" spans="2:7" ht="15.75">
      <c r="B745" s="7" t="s">
        <v>20</v>
      </c>
      <c r="C745" s="11">
        <v>9.41</v>
      </c>
      <c r="D745" s="11">
        <v>21.58</v>
      </c>
      <c r="E745" s="12">
        <v>19958</v>
      </c>
      <c r="F745" s="13">
        <f>G745/4</f>
        <v>107673.40999999999</v>
      </c>
      <c r="G745" s="13">
        <f>D745*E745</f>
        <v>430693.63999999996</v>
      </c>
    </row>
    <row r="746" spans="2:7" ht="15.75">
      <c r="B746" s="7" t="s">
        <v>22</v>
      </c>
      <c r="C746" s="11">
        <v>14.06</v>
      </c>
      <c r="D746" s="11">
        <v>35.53</v>
      </c>
      <c r="E746" s="12">
        <v>11719</v>
      </c>
      <c r="F746" s="13">
        <f>G746/4</f>
        <v>104094.0175</v>
      </c>
      <c r="G746" s="13">
        <f>D746*E746</f>
        <v>416376.07</v>
      </c>
    </row>
    <row r="747" spans="2:7" ht="15.75">
      <c r="B747" s="7" t="s">
        <v>23</v>
      </c>
      <c r="C747" s="11">
        <v>55.08</v>
      </c>
      <c r="D747" s="11">
        <v>115.35</v>
      </c>
      <c r="E747" s="12">
        <v>11719</v>
      </c>
      <c r="F747" s="13">
        <f>G747/4</f>
        <v>337946.6625</v>
      </c>
      <c r="G747" s="13">
        <f>D747*E747</f>
        <v>1351786.65</v>
      </c>
    </row>
    <row r="748" spans="2:7" ht="15.75">
      <c r="B748" s="7" t="s">
        <v>24</v>
      </c>
      <c r="C748" s="11">
        <f>C747+C746+C745+C744</f>
        <v>84.97</v>
      </c>
      <c r="D748" s="11">
        <f>D747+D746+D745+D744</f>
        <v>198.01999999999998</v>
      </c>
      <c r="E748" s="33" t="s">
        <v>0</v>
      </c>
      <c r="F748" s="13">
        <f>F747+F746+F745+F744</f>
        <v>677245.71</v>
      </c>
      <c r="G748" s="13">
        <f>G747+G746+G745+G744</f>
        <v>2708982.84</v>
      </c>
    </row>
    <row r="749" ht="15.75">
      <c r="E749" s="24"/>
    </row>
    <row r="750" spans="2:7" ht="15.75">
      <c r="B750" s="7" t="s">
        <v>26</v>
      </c>
      <c r="C750" s="11">
        <f>C745+C744</f>
        <v>15.83</v>
      </c>
      <c r="D750" s="11">
        <f>D745+D744</f>
        <v>47.14</v>
      </c>
      <c r="E750" s="12">
        <v>19958</v>
      </c>
      <c r="F750" s="13">
        <f>F745+F744</f>
        <v>235205.02999999997</v>
      </c>
      <c r="G750" s="13">
        <f>G745+G744</f>
        <v>940820.1199999999</v>
      </c>
    </row>
    <row r="751" spans="2:7" ht="15.75">
      <c r="B751" s="7" t="s">
        <v>27</v>
      </c>
      <c r="C751" s="11">
        <f>C747+C746</f>
        <v>69.14</v>
      </c>
      <c r="D751" s="11">
        <f>D747+D746</f>
        <v>150.88</v>
      </c>
      <c r="E751" s="12">
        <v>11719</v>
      </c>
      <c r="F751" s="13">
        <f>F747+F746</f>
        <v>442040.68</v>
      </c>
      <c r="G751" s="13">
        <f>G747+G746</f>
        <v>1768162.72</v>
      </c>
    </row>
    <row r="752" spans="2:12" ht="15.75">
      <c r="B752" s="7" t="s">
        <v>24</v>
      </c>
      <c r="C752" s="11">
        <f>C751+C750</f>
        <v>84.97</v>
      </c>
      <c r="D752" s="11">
        <f>D751+D750</f>
        <v>198.01999999999998</v>
      </c>
      <c r="E752" s="14"/>
      <c r="F752" s="13">
        <f>F751+F750</f>
        <v>677245.71</v>
      </c>
      <c r="G752" s="13">
        <f>G751+G750</f>
        <v>2708982.84</v>
      </c>
      <c r="L752" s="13"/>
    </row>
    <row r="754" ht="15.75">
      <c r="A754" s="7" t="s">
        <v>138</v>
      </c>
    </row>
    <row r="756" spans="2:7" ht="15.75">
      <c r="B756" s="7" t="s">
        <v>18</v>
      </c>
      <c r="C756" s="11">
        <f aca="true" t="shared" si="4" ref="C756:D759">SUM(C732,C744)</f>
        <v>6.42</v>
      </c>
      <c r="D756" s="11">
        <f t="shared" si="4"/>
        <v>25.56</v>
      </c>
      <c r="E756" s="12">
        <v>19958</v>
      </c>
      <c r="F756" s="13">
        <f>G756/4</f>
        <v>127531.62</v>
      </c>
      <c r="G756" s="13">
        <f>D756*E756</f>
        <v>510126.48</v>
      </c>
    </row>
    <row r="757" spans="2:7" ht="15.75">
      <c r="B757" s="7" t="s">
        <v>20</v>
      </c>
      <c r="C757" s="11">
        <f t="shared" si="4"/>
        <v>14.54</v>
      </c>
      <c r="D757" s="11">
        <f t="shared" si="4"/>
        <v>31.63</v>
      </c>
      <c r="E757" s="12">
        <v>19958</v>
      </c>
      <c r="F757" s="13">
        <f>G757/4</f>
        <v>157817.885</v>
      </c>
      <c r="G757" s="13">
        <f>D757*E757</f>
        <v>631271.54</v>
      </c>
    </row>
    <row r="758" spans="2:7" ht="15.75">
      <c r="B758" s="7" t="s">
        <v>22</v>
      </c>
      <c r="C758" s="11">
        <f t="shared" si="4"/>
        <v>15</v>
      </c>
      <c r="D758" s="11">
        <f t="shared" si="4"/>
        <v>37.410000000000004</v>
      </c>
      <c r="E758" s="12">
        <v>11719</v>
      </c>
      <c r="F758" s="13">
        <f>G758/4</f>
        <v>109601.94750000001</v>
      </c>
      <c r="G758" s="13">
        <f>D758*E758</f>
        <v>438407.79000000004</v>
      </c>
    </row>
    <row r="759" spans="2:7" ht="15.75">
      <c r="B759" s="7" t="s">
        <v>23</v>
      </c>
      <c r="C759" s="11">
        <f t="shared" si="4"/>
        <v>75.31</v>
      </c>
      <c r="D759" s="11">
        <f t="shared" si="4"/>
        <v>154.66</v>
      </c>
      <c r="E759" s="12">
        <v>11719</v>
      </c>
      <c r="F759" s="13">
        <f>G759/4</f>
        <v>453115.135</v>
      </c>
      <c r="G759" s="13">
        <f>D759*E759</f>
        <v>1812460.54</v>
      </c>
    </row>
    <row r="760" spans="2:7" ht="15.75">
      <c r="B760" s="7" t="s">
        <v>24</v>
      </c>
      <c r="C760" s="11">
        <f>SUM(C756:C759)</f>
        <v>111.27000000000001</v>
      </c>
      <c r="D760" s="11">
        <f>SUM(D756:D759)</f>
        <v>249.26</v>
      </c>
      <c r="E760" s="33" t="s">
        <v>0</v>
      </c>
      <c r="F760" s="13">
        <f>F759+F758+F757+F756</f>
        <v>848066.5875</v>
      </c>
      <c r="G760" s="13">
        <f>G759+G758+G757+G756</f>
        <v>3392266.35</v>
      </c>
    </row>
    <row r="761" ht="15.75">
      <c r="E761" s="24"/>
    </row>
    <row r="762" spans="2:7" ht="15.75">
      <c r="B762" s="7" t="s">
        <v>26</v>
      </c>
      <c r="C762" s="11">
        <f>SUM(C756,C757)</f>
        <v>20.96</v>
      </c>
      <c r="D762" s="11">
        <f>SUM(D756,D757)</f>
        <v>57.19</v>
      </c>
      <c r="E762" s="12">
        <v>19958</v>
      </c>
      <c r="F762" s="13">
        <f>F757+F756</f>
        <v>285349.505</v>
      </c>
      <c r="G762" s="13">
        <f>G757+G756</f>
        <v>1141398.02</v>
      </c>
    </row>
    <row r="763" spans="2:7" ht="15.75">
      <c r="B763" s="7" t="s">
        <v>27</v>
      </c>
      <c r="C763" s="11">
        <f>SUM(C758:C759)</f>
        <v>90.31</v>
      </c>
      <c r="D763" s="11">
        <f>SUM(D758:D759)</f>
        <v>192.07</v>
      </c>
      <c r="E763" s="12">
        <v>11719</v>
      </c>
      <c r="F763" s="13">
        <f>F759+F758</f>
        <v>562717.0825</v>
      </c>
      <c r="G763" s="13">
        <f>G759+G758</f>
        <v>2250868.33</v>
      </c>
    </row>
    <row r="764" spans="2:12" ht="15.75">
      <c r="B764" s="7" t="s">
        <v>24</v>
      </c>
      <c r="C764" s="11">
        <f>SUM(C762:C763)</f>
        <v>111.27000000000001</v>
      </c>
      <c r="D764" s="11">
        <f>SUM(D762:D763)</f>
        <v>249.26</v>
      </c>
      <c r="E764" s="14"/>
      <c r="F764" s="13">
        <f>F763+F762</f>
        <v>848066.5875</v>
      </c>
      <c r="G764" s="13">
        <f>G763+G762</f>
        <v>3392266.35</v>
      </c>
      <c r="L764" s="13"/>
    </row>
    <row r="766" ht="15.75">
      <c r="A766" s="7" t="s">
        <v>92</v>
      </c>
    </row>
    <row r="768" ht="15.75">
      <c r="A768" s="7" t="s">
        <v>93</v>
      </c>
    </row>
    <row r="770" spans="2:7" ht="15.75">
      <c r="B770" s="7" t="s">
        <v>18</v>
      </c>
      <c r="C770" s="11">
        <v>14.66</v>
      </c>
      <c r="D770" s="11">
        <v>43.92</v>
      </c>
      <c r="E770" s="12">
        <v>19958</v>
      </c>
      <c r="F770" s="13">
        <f>G770/4</f>
        <v>219138.84</v>
      </c>
      <c r="G770" s="13">
        <f>D770*E770</f>
        <v>876555.36</v>
      </c>
    </row>
    <row r="771" spans="2:7" ht="15.75">
      <c r="B771" s="7" t="s">
        <v>20</v>
      </c>
      <c r="C771" s="11">
        <v>12.45</v>
      </c>
      <c r="D771" s="11">
        <v>29.44</v>
      </c>
      <c r="E771" s="12">
        <v>19958</v>
      </c>
      <c r="F771" s="13">
        <f>G771/4</f>
        <v>146890.88</v>
      </c>
      <c r="G771" s="13">
        <f>D771*E771</f>
        <v>587563.52</v>
      </c>
    </row>
    <row r="772" spans="2:7" ht="15.75">
      <c r="B772" s="7" t="s">
        <v>22</v>
      </c>
      <c r="C772" s="11">
        <v>15.1</v>
      </c>
      <c r="D772" s="11">
        <v>29.98</v>
      </c>
      <c r="E772" s="12">
        <v>11719</v>
      </c>
      <c r="F772" s="13">
        <f>G772/4</f>
        <v>87833.905</v>
      </c>
      <c r="G772" s="13">
        <f>D772*E772</f>
        <v>351335.62</v>
      </c>
    </row>
    <row r="773" spans="2:7" ht="15.75">
      <c r="B773" s="7" t="s">
        <v>23</v>
      </c>
      <c r="C773" s="11">
        <v>93.26</v>
      </c>
      <c r="D773" s="11">
        <v>183.01</v>
      </c>
      <c r="E773" s="12">
        <v>11719</v>
      </c>
      <c r="F773" s="13">
        <f>G773/4</f>
        <v>536173.5475</v>
      </c>
      <c r="G773" s="13">
        <f>D773*E773</f>
        <v>2144694.19</v>
      </c>
    </row>
    <row r="774" spans="2:7" ht="15.75">
      <c r="B774" s="7" t="s">
        <v>24</v>
      </c>
      <c r="C774" s="11">
        <f>C773+C772+C771+C770</f>
        <v>135.47</v>
      </c>
      <c r="D774" s="11">
        <f>D773+D772+D771+D770</f>
        <v>286.34999999999997</v>
      </c>
      <c r="E774" s="33" t="s">
        <v>0</v>
      </c>
      <c r="F774" s="13">
        <f>F773+F772+F771+F770</f>
        <v>990037.1725</v>
      </c>
      <c r="G774" s="13">
        <f>G773+G772+G771+G770</f>
        <v>3960148.69</v>
      </c>
    </row>
    <row r="775" ht="15.75">
      <c r="E775" s="24"/>
    </row>
    <row r="776" spans="2:7" ht="15.75">
      <c r="B776" s="7" t="s">
        <v>26</v>
      </c>
      <c r="C776" s="11">
        <f>C771+C770</f>
        <v>27.11</v>
      </c>
      <c r="D776" s="11">
        <f>D771+D770</f>
        <v>73.36</v>
      </c>
      <c r="E776" s="12">
        <v>19958</v>
      </c>
      <c r="F776" s="13">
        <f>F771+F770</f>
        <v>366029.72</v>
      </c>
      <c r="G776" s="13">
        <f>G771+G770</f>
        <v>1464118.88</v>
      </c>
    </row>
    <row r="777" spans="2:7" ht="15.75">
      <c r="B777" s="7" t="s">
        <v>27</v>
      </c>
      <c r="C777" s="11">
        <f>C773+C772</f>
        <v>108.36</v>
      </c>
      <c r="D777" s="11">
        <f>D773+D772</f>
        <v>212.98999999999998</v>
      </c>
      <c r="E777" s="12">
        <v>11719</v>
      </c>
      <c r="F777" s="13">
        <f>F773+F772</f>
        <v>624007.4525</v>
      </c>
      <c r="G777" s="13">
        <f>G773+G772</f>
        <v>2496029.81</v>
      </c>
    </row>
    <row r="778" spans="2:12" ht="15.75">
      <c r="B778" s="7" t="s">
        <v>24</v>
      </c>
      <c r="C778" s="11">
        <f>C777+C776</f>
        <v>135.47</v>
      </c>
      <c r="D778" s="11">
        <f>D777+D776</f>
        <v>286.34999999999997</v>
      </c>
      <c r="E778" s="14"/>
      <c r="F778" s="13">
        <f>F777+F776</f>
        <v>990037.1725</v>
      </c>
      <c r="G778" s="13">
        <f>G777+G776</f>
        <v>3960148.69</v>
      </c>
      <c r="L778" s="13"/>
    </row>
    <row r="780" ht="15.75">
      <c r="A780" s="7" t="s">
        <v>94</v>
      </c>
    </row>
    <row r="782" spans="2:7" ht="15.75">
      <c r="B782" s="7" t="s">
        <v>18</v>
      </c>
      <c r="C782" s="11">
        <v>4.87</v>
      </c>
      <c r="D782" s="11">
        <v>10.67</v>
      </c>
      <c r="E782" s="12">
        <v>19958</v>
      </c>
      <c r="F782" s="13">
        <f>G782/4</f>
        <v>53237.965</v>
      </c>
      <c r="G782" s="13">
        <f>D782*E782</f>
        <v>212951.86</v>
      </c>
    </row>
    <row r="783" spans="2:7" ht="15.75">
      <c r="B783" s="7" t="s">
        <v>20</v>
      </c>
      <c r="C783" s="11">
        <v>6.94</v>
      </c>
      <c r="D783" s="11">
        <v>17.69</v>
      </c>
      <c r="E783" s="12">
        <v>19958</v>
      </c>
      <c r="F783" s="13">
        <f>G783/4</f>
        <v>88264.255</v>
      </c>
      <c r="G783" s="13">
        <f>D783*E783</f>
        <v>353057.02</v>
      </c>
    </row>
    <row r="784" spans="2:7" ht="15.75">
      <c r="B784" s="7" t="s">
        <v>22</v>
      </c>
      <c r="C784" s="11">
        <v>3.22</v>
      </c>
      <c r="D784" s="11">
        <v>6.36</v>
      </c>
      <c r="E784" s="12">
        <v>11719</v>
      </c>
      <c r="F784" s="13">
        <f>G784/4</f>
        <v>18633.21</v>
      </c>
      <c r="G784" s="13">
        <f>D784*E784</f>
        <v>74532.84</v>
      </c>
    </row>
    <row r="785" spans="2:7" ht="15.75">
      <c r="B785" s="7" t="s">
        <v>23</v>
      </c>
      <c r="C785" s="11">
        <v>50.35</v>
      </c>
      <c r="D785" s="11">
        <v>101.51</v>
      </c>
      <c r="E785" s="12">
        <v>11719</v>
      </c>
      <c r="F785" s="13">
        <f>G785/4</f>
        <v>297398.9225</v>
      </c>
      <c r="G785" s="13">
        <f>D785*E785</f>
        <v>1189595.69</v>
      </c>
    </row>
    <row r="786" spans="2:7" ht="15.75">
      <c r="B786" s="7" t="s">
        <v>24</v>
      </c>
      <c r="C786" s="11">
        <f>C785+C784+C783+C782</f>
        <v>65.38</v>
      </c>
      <c r="D786" s="11">
        <f>D785+D784+D783+D782</f>
        <v>136.23</v>
      </c>
      <c r="E786" s="33" t="s">
        <v>0</v>
      </c>
      <c r="F786" s="13">
        <f>F785+F784+F783+F782</f>
        <v>457534.35250000004</v>
      </c>
      <c r="G786" s="13">
        <f>G785+G784+G783+G782</f>
        <v>1830137.4100000001</v>
      </c>
    </row>
    <row r="787" ht="15.75">
      <c r="E787" s="24"/>
    </row>
    <row r="788" spans="2:7" ht="15.75">
      <c r="B788" s="7" t="s">
        <v>26</v>
      </c>
      <c r="C788" s="11">
        <f>C783+C782</f>
        <v>11.81</v>
      </c>
      <c r="D788" s="11">
        <f>D783+D782</f>
        <v>28.36</v>
      </c>
      <c r="E788" s="12">
        <v>19958</v>
      </c>
      <c r="F788" s="13">
        <f>F783+F782</f>
        <v>141502.22</v>
      </c>
      <c r="G788" s="13">
        <f>G783+G782</f>
        <v>566008.88</v>
      </c>
    </row>
    <row r="789" spans="2:7" ht="15.75">
      <c r="B789" s="7" t="s">
        <v>27</v>
      </c>
      <c r="C789" s="11">
        <f>C785+C784</f>
        <v>53.57</v>
      </c>
      <c r="D789" s="11">
        <f>D785+D784</f>
        <v>107.87</v>
      </c>
      <c r="E789" s="12">
        <v>11719</v>
      </c>
      <c r="F789" s="13">
        <f>F785+F784</f>
        <v>316032.1325</v>
      </c>
      <c r="G789" s="13">
        <f>G785+G784</f>
        <v>1264128.53</v>
      </c>
    </row>
    <row r="790" spans="2:12" ht="15.75">
      <c r="B790" s="7" t="s">
        <v>24</v>
      </c>
      <c r="C790" s="11">
        <f>C789+C788</f>
        <v>65.38</v>
      </c>
      <c r="D790" s="11">
        <f>D789+D788</f>
        <v>136.23000000000002</v>
      </c>
      <c r="E790" s="14"/>
      <c r="F790" s="13">
        <f>F789+F788</f>
        <v>457534.35250000004</v>
      </c>
      <c r="G790" s="13">
        <f>G789+G788</f>
        <v>1830137.4100000001</v>
      </c>
      <c r="L790" s="13"/>
    </row>
    <row r="792" ht="15.75">
      <c r="A792" s="7" t="s">
        <v>95</v>
      </c>
    </row>
    <row r="794" spans="2:7" ht="15.75">
      <c r="B794" s="7" t="s">
        <v>18</v>
      </c>
      <c r="C794" s="15">
        <v>0</v>
      </c>
      <c r="D794" s="15">
        <v>0</v>
      </c>
      <c r="E794" s="12">
        <v>19958</v>
      </c>
      <c r="F794" s="13">
        <f>G794/4</f>
        <v>0</v>
      </c>
      <c r="G794" s="13">
        <f>D794*E794</f>
        <v>0</v>
      </c>
    </row>
    <row r="795" spans="2:7" ht="15.75">
      <c r="B795" s="7" t="s">
        <v>20</v>
      </c>
      <c r="C795" s="15">
        <v>9.88</v>
      </c>
      <c r="D795" s="15">
        <v>22.93</v>
      </c>
      <c r="E795" s="12">
        <v>19958</v>
      </c>
      <c r="F795" s="13">
        <f>G795/4</f>
        <v>114409.235</v>
      </c>
      <c r="G795" s="13">
        <f>D795*E795</f>
        <v>457636.94</v>
      </c>
    </row>
    <row r="796" spans="2:7" ht="15.75">
      <c r="B796" s="7" t="s">
        <v>22</v>
      </c>
      <c r="C796" s="15">
        <v>0</v>
      </c>
      <c r="D796" s="15">
        <v>0</v>
      </c>
      <c r="E796" s="12">
        <v>11719</v>
      </c>
      <c r="F796" s="13">
        <f>G796/4</f>
        <v>0</v>
      </c>
      <c r="G796" s="13">
        <f>D796*E796</f>
        <v>0</v>
      </c>
    </row>
    <row r="797" spans="2:7" ht="15.75">
      <c r="B797" s="7" t="s">
        <v>23</v>
      </c>
      <c r="C797" s="15">
        <v>19.21</v>
      </c>
      <c r="D797" s="15">
        <v>38.2</v>
      </c>
      <c r="E797" s="12">
        <v>11719</v>
      </c>
      <c r="F797" s="13">
        <f>G797/4</f>
        <v>111916.45000000001</v>
      </c>
      <c r="G797" s="13">
        <f>D797*E797</f>
        <v>447665.80000000005</v>
      </c>
    </row>
    <row r="798" spans="2:7" ht="15.75">
      <c r="B798" s="7" t="s">
        <v>24</v>
      </c>
      <c r="C798" s="11">
        <f>C797+C796+C795+C794</f>
        <v>29.090000000000003</v>
      </c>
      <c r="D798" s="11">
        <f>D797+D796+D795+D794</f>
        <v>61.13</v>
      </c>
      <c r="E798" s="33" t="s">
        <v>0</v>
      </c>
      <c r="F798" s="13">
        <f>F797+F796+F795+F794</f>
        <v>226325.685</v>
      </c>
      <c r="G798" s="13">
        <f>G797+G796+G795+G794</f>
        <v>905302.74</v>
      </c>
    </row>
    <row r="799" ht="15.75">
      <c r="E799" s="24"/>
    </row>
    <row r="800" spans="2:7" ht="15.75">
      <c r="B800" s="7" t="s">
        <v>26</v>
      </c>
      <c r="C800" s="11">
        <f>C795+C794</f>
        <v>9.88</v>
      </c>
      <c r="D800" s="11">
        <f>D795+D794</f>
        <v>22.93</v>
      </c>
      <c r="E800" s="12">
        <v>19958</v>
      </c>
      <c r="F800" s="13">
        <f>F795+F794</f>
        <v>114409.235</v>
      </c>
      <c r="G800" s="13">
        <f>G795+G794</f>
        <v>457636.94</v>
      </c>
    </row>
    <row r="801" spans="2:7" ht="15.75">
      <c r="B801" s="7" t="s">
        <v>27</v>
      </c>
      <c r="C801" s="11">
        <f>C797+C796</f>
        <v>19.21</v>
      </c>
      <c r="D801" s="11">
        <f>D797+D796</f>
        <v>38.2</v>
      </c>
      <c r="E801" s="12">
        <v>11719</v>
      </c>
      <c r="F801" s="13">
        <f>F797+F796</f>
        <v>111916.45000000001</v>
      </c>
      <c r="G801" s="13">
        <f>G797+G796</f>
        <v>447665.80000000005</v>
      </c>
    </row>
    <row r="802" spans="2:7" ht="15.75">
      <c r="B802" s="7" t="s">
        <v>24</v>
      </c>
      <c r="C802" s="11">
        <f>C801+C800</f>
        <v>29.090000000000003</v>
      </c>
      <c r="D802" s="11">
        <f>D801+D800</f>
        <v>61.13</v>
      </c>
      <c r="E802" s="14"/>
      <c r="F802" s="13">
        <f>F801+F800</f>
        <v>226325.685</v>
      </c>
      <c r="G802" s="13">
        <f>G801+G800</f>
        <v>905302.74</v>
      </c>
    </row>
    <row r="805" spans="3:4" ht="15.75">
      <c r="C805" s="15"/>
      <c r="D805" s="15"/>
    </row>
    <row r="806" ht="15.75">
      <c r="A806" s="7" t="s">
        <v>96</v>
      </c>
    </row>
    <row r="808" spans="2:7" ht="15.75">
      <c r="B808" s="7" t="s">
        <v>18</v>
      </c>
      <c r="C808" s="11">
        <v>3.28</v>
      </c>
      <c r="D808" s="11">
        <v>13.03</v>
      </c>
      <c r="E808" s="12">
        <v>19958</v>
      </c>
      <c r="F808" s="13">
        <f>G808/4</f>
        <v>65013.185</v>
      </c>
      <c r="G808" s="13">
        <f>D808*E808</f>
        <v>260052.74</v>
      </c>
    </row>
    <row r="809" spans="2:7" ht="15.75">
      <c r="B809" s="7" t="s">
        <v>20</v>
      </c>
      <c r="C809" s="11">
        <v>7.17</v>
      </c>
      <c r="D809" s="11">
        <v>17.85</v>
      </c>
      <c r="E809" s="12">
        <v>19958</v>
      </c>
      <c r="F809" s="13">
        <f>G809/4</f>
        <v>89062.57500000001</v>
      </c>
      <c r="G809" s="13">
        <f>D809*E809</f>
        <v>356250.30000000005</v>
      </c>
    </row>
    <row r="810" spans="2:7" ht="15.75">
      <c r="B810" s="7" t="s">
        <v>22</v>
      </c>
      <c r="C810" s="11">
        <v>2.15</v>
      </c>
      <c r="D810" s="11">
        <v>4.3</v>
      </c>
      <c r="E810" s="12">
        <v>11719</v>
      </c>
      <c r="F810" s="13">
        <f>G810/4</f>
        <v>12597.925</v>
      </c>
      <c r="G810" s="13">
        <f>D810*E810</f>
        <v>50391.7</v>
      </c>
    </row>
    <row r="811" spans="2:7" ht="15.75">
      <c r="B811" s="7" t="s">
        <v>23</v>
      </c>
      <c r="C811" s="11">
        <v>28.68</v>
      </c>
      <c r="D811" s="11">
        <v>59.6</v>
      </c>
      <c r="E811" s="12">
        <v>11719</v>
      </c>
      <c r="F811" s="13">
        <f>G811/4</f>
        <v>174613.1</v>
      </c>
      <c r="G811" s="13">
        <f>D811*E811</f>
        <v>698452.4</v>
      </c>
    </row>
    <row r="812" spans="2:7" ht="15.75">
      <c r="B812" s="7" t="s">
        <v>24</v>
      </c>
      <c r="C812" s="11">
        <f>C811+C810+C809+C808</f>
        <v>41.28</v>
      </c>
      <c r="D812" s="11">
        <f>D811+D810+D809+D808</f>
        <v>94.78</v>
      </c>
      <c r="E812" s="33" t="s">
        <v>0</v>
      </c>
      <c r="F812" s="13">
        <f>F811+F810+F809+F808</f>
        <v>341286.785</v>
      </c>
      <c r="G812" s="13">
        <f>G811+G810+G809+G808</f>
        <v>1365147.14</v>
      </c>
    </row>
    <row r="813" ht="15.75">
      <c r="E813" s="24"/>
    </row>
    <row r="814" spans="2:7" ht="15.75">
      <c r="B814" s="7" t="s">
        <v>26</v>
      </c>
      <c r="C814" s="11">
        <f>C809+C808</f>
        <v>10.45</v>
      </c>
      <c r="D814" s="11">
        <f>D809+D808</f>
        <v>30.880000000000003</v>
      </c>
      <c r="E814" s="12">
        <v>19958</v>
      </c>
      <c r="F814" s="13">
        <f>F809+F808</f>
        <v>154075.76</v>
      </c>
      <c r="G814" s="13">
        <f>G809+G808</f>
        <v>616303.04</v>
      </c>
    </row>
    <row r="815" spans="2:7" ht="15.75">
      <c r="B815" s="7" t="s">
        <v>27</v>
      </c>
      <c r="C815" s="11">
        <f>C811+C810</f>
        <v>30.83</v>
      </c>
      <c r="D815" s="11">
        <f>D811+D810</f>
        <v>63.9</v>
      </c>
      <c r="E815" s="12">
        <v>11719</v>
      </c>
      <c r="F815" s="13">
        <f>F811+F810</f>
        <v>187211.025</v>
      </c>
      <c r="G815" s="13">
        <f>G811+G810</f>
        <v>748844.1</v>
      </c>
    </row>
    <row r="816" spans="2:12" ht="15.75">
      <c r="B816" s="7" t="s">
        <v>24</v>
      </c>
      <c r="C816" s="11">
        <f>C815+C814</f>
        <v>41.28</v>
      </c>
      <c r="D816" s="11">
        <f>D815+D814</f>
        <v>94.78</v>
      </c>
      <c r="E816" s="14"/>
      <c r="F816" s="13">
        <f>F815+F814</f>
        <v>341286.78500000003</v>
      </c>
      <c r="G816" s="13">
        <f>G815+G814</f>
        <v>1365147.1400000001</v>
      </c>
      <c r="L816" s="13"/>
    </row>
    <row r="818" ht="15.75">
      <c r="A818" s="7" t="s">
        <v>97</v>
      </c>
    </row>
    <row r="820" spans="2:7" ht="15.75">
      <c r="B820" s="7" t="s">
        <v>18</v>
      </c>
      <c r="C820" s="11">
        <f aca="true" t="shared" si="5" ref="C820:D823">SUM(C770,C782,C794,C808)</f>
        <v>22.810000000000002</v>
      </c>
      <c r="D820" s="11">
        <f t="shared" si="5"/>
        <v>67.62</v>
      </c>
      <c r="E820" s="12">
        <v>19958</v>
      </c>
      <c r="F820" s="13">
        <f>G820/4</f>
        <v>337389.99000000005</v>
      </c>
      <c r="G820" s="13">
        <f>D820*E820</f>
        <v>1349559.9600000002</v>
      </c>
    </row>
    <row r="821" spans="2:10" ht="15.75">
      <c r="B821" s="7" t="s">
        <v>20</v>
      </c>
      <c r="C821" s="11">
        <f t="shared" si="5"/>
        <v>36.440000000000005</v>
      </c>
      <c r="D821" s="11">
        <f t="shared" si="5"/>
        <v>87.91</v>
      </c>
      <c r="E821" s="12">
        <v>19958</v>
      </c>
      <c r="F821" s="13">
        <f>G821/4</f>
        <v>438626.945</v>
      </c>
      <c r="G821" s="13">
        <f>D821*E821</f>
        <v>1754507.78</v>
      </c>
      <c r="I821" s="7"/>
      <c r="J821" s="7"/>
    </row>
    <row r="822" spans="2:10" ht="15.75">
      <c r="B822" s="7" t="s">
        <v>22</v>
      </c>
      <c r="C822" s="11">
        <f t="shared" si="5"/>
        <v>20.47</v>
      </c>
      <c r="D822" s="11">
        <f t="shared" si="5"/>
        <v>40.64</v>
      </c>
      <c r="E822" s="12">
        <v>11719</v>
      </c>
      <c r="F822" s="13">
        <f>G822/4</f>
        <v>119065.04000000001</v>
      </c>
      <c r="G822" s="13">
        <f>D822*E822</f>
        <v>476260.16000000003</v>
      </c>
      <c r="I822" s="7"/>
      <c r="J822" s="7"/>
    </row>
    <row r="823" spans="2:10" ht="15.75">
      <c r="B823" s="7" t="s">
        <v>23</v>
      </c>
      <c r="C823" s="11">
        <f t="shared" si="5"/>
        <v>191.50000000000003</v>
      </c>
      <c r="D823" s="11">
        <f t="shared" si="5"/>
        <v>382.32</v>
      </c>
      <c r="E823" s="12">
        <v>11719</v>
      </c>
      <c r="F823" s="13">
        <f>G823/4</f>
        <v>1120102.02</v>
      </c>
      <c r="G823" s="13">
        <f>D823*E823</f>
        <v>4480408.08</v>
      </c>
      <c r="I823" s="7"/>
      <c r="J823" s="7"/>
    </row>
    <row r="824" spans="2:10" ht="15.75">
      <c r="B824" s="7" t="s">
        <v>24</v>
      </c>
      <c r="C824" s="11">
        <f>SUM(C820:C823)</f>
        <v>271.22</v>
      </c>
      <c r="D824" s="11">
        <f>SUM(D820:D823)</f>
        <v>578.49</v>
      </c>
      <c r="E824" s="33" t="s">
        <v>0</v>
      </c>
      <c r="F824" s="13">
        <f>F823+F822+F821+F820</f>
        <v>2015183.995</v>
      </c>
      <c r="G824" s="13">
        <f>G823+G822+G821+G820</f>
        <v>8060735.98</v>
      </c>
      <c r="I824" s="7"/>
      <c r="J824" s="7"/>
    </row>
    <row r="825" spans="5:10" ht="15.75">
      <c r="E825" s="24"/>
      <c r="I825" s="7"/>
      <c r="J825" s="7"/>
    </row>
    <row r="826" spans="2:10" ht="15.75">
      <c r="B826" s="7" t="s">
        <v>26</v>
      </c>
      <c r="C826" s="11">
        <f>SUM(C820:C821)</f>
        <v>59.25000000000001</v>
      </c>
      <c r="D826" s="11">
        <f>SUM(D820:D821)</f>
        <v>155.53</v>
      </c>
      <c r="E826" s="12">
        <v>19958</v>
      </c>
      <c r="F826" s="13">
        <f>F821+F820</f>
        <v>776016.935</v>
      </c>
      <c r="G826" s="13">
        <f>G821+G820</f>
        <v>3104067.74</v>
      </c>
      <c r="I826" s="7"/>
      <c r="J826" s="7"/>
    </row>
    <row r="827" spans="2:10" ht="15.75">
      <c r="B827" s="7" t="s">
        <v>27</v>
      </c>
      <c r="C827" s="11">
        <f>SUM(C822:C823)</f>
        <v>211.97000000000003</v>
      </c>
      <c r="D827" s="11">
        <f>SUM(D822:D823)</f>
        <v>422.96</v>
      </c>
      <c r="E827" s="12">
        <v>11719</v>
      </c>
      <c r="F827" s="13">
        <f>F823+F822</f>
        <v>1239167.06</v>
      </c>
      <c r="G827" s="13">
        <f>G823+G822</f>
        <v>4956668.24</v>
      </c>
      <c r="I827" s="7"/>
      <c r="J827" s="7"/>
    </row>
    <row r="828" spans="2:12" ht="15.75">
      <c r="B828" s="7" t="s">
        <v>24</v>
      </c>
      <c r="C828" s="11">
        <f>SUM(C826:C827)</f>
        <v>271.22</v>
      </c>
      <c r="D828" s="11">
        <f>SUM(D826:D827)</f>
        <v>578.49</v>
      </c>
      <c r="E828" s="14"/>
      <c r="F828" s="13">
        <f>F827+F826</f>
        <v>2015183.995</v>
      </c>
      <c r="G828" s="13">
        <f>G827+G826</f>
        <v>8060735.98</v>
      </c>
      <c r="I828" s="7"/>
      <c r="J828" s="16"/>
      <c r="L828" s="13"/>
    </row>
    <row r="829" spans="9:10" ht="15.75">
      <c r="I829" s="7"/>
      <c r="J829" s="7"/>
    </row>
    <row r="830" spans="9:10" ht="15.75">
      <c r="I830" s="7"/>
      <c r="J830" s="7"/>
    </row>
    <row r="831" spans="1:10" ht="15.75">
      <c r="A831" s="7" t="s">
        <v>98</v>
      </c>
      <c r="I831" s="7"/>
      <c r="J831" s="7"/>
    </row>
    <row r="832" spans="1:10" ht="15.75">
      <c r="A832" s="7"/>
      <c r="I832" s="7"/>
      <c r="J832" s="7"/>
    </row>
    <row r="833" spans="1:10" ht="15.75">
      <c r="A833" s="7" t="s">
        <v>143</v>
      </c>
      <c r="I833" s="7"/>
      <c r="J833" s="7"/>
    </row>
    <row r="834" spans="9:10" ht="15.75">
      <c r="I834" s="7"/>
      <c r="J834" s="7"/>
    </row>
    <row r="835" spans="2:10" ht="15.75">
      <c r="B835" s="7" t="s">
        <v>18</v>
      </c>
      <c r="C835" s="11">
        <v>0</v>
      </c>
      <c r="D835" s="11">
        <v>0</v>
      </c>
      <c r="E835" s="12">
        <v>19958</v>
      </c>
      <c r="F835" s="13">
        <f>G835/4</f>
        <v>0</v>
      </c>
      <c r="G835" s="13">
        <f>D835*E835</f>
        <v>0</v>
      </c>
      <c r="I835" s="7"/>
      <c r="J835" s="7"/>
    </row>
    <row r="836" spans="2:10" ht="15.75">
      <c r="B836" s="7" t="s">
        <v>20</v>
      </c>
      <c r="C836" s="11">
        <v>2.15</v>
      </c>
      <c r="D836" s="11">
        <v>4.77</v>
      </c>
      <c r="E836" s="12">
        <v>19958</v>
      </c>
      <c r="F836" s="13">
        <f>G836/4</f>
        <v>23799.914999999997</v>
      </c>
      <c r="G836" s="13">
        <f>D836*E836</f>
        <v>95199.65999999999</v>
      </c>
      <c r="I836" s="7"/>
      <c r="J836" s="7"/>
    </row>
    <row r="837" spans="2:10" ht="15.75">
      <c r="B837" s="7" t="s">
        <v>22</v>
      </c>
      <c r="C837" s="11">
        <v>1.29</v>
      </c>
      <c r="D837" s="11">
        <v>2.58</v>
      </c>
      <c r="E837" s="12">
        <v>11719</v>
      </c>
      <c r="F837" s="13">
        <f>G837/4</f>
        <v>7558.755</v>
      </c>
      <c r="G837" s="13">
        <f>D837*E837</f>
        <v>30235.02</v>
      </c>
      <c r="I837" s="7"/>
      <c r="J837" s="7"/>
    </row>
    <row r="838" spans="2:10" ht="15.75">
      <c r="B838" s="7" t="s">
        <v>23</v>
      </c>
      <c r="C838" s="11">
        <v>14.39</v>
      </c>
      <c r="D838" s="11">
        <v>30.02</v>
      </c>
      <c r="E838" s="12">
        <v>11719</v>
      </c>
      <c r="F838" s="13">
        <f>G838/4</f>
        <v>87951.095</v>
      </c>
      <c r="G838" s="13">
        <f>D838*E838</f>
        <v>351804.38</v>
      </c>
      <c r="I838" s="7"/>
      <c r="J838" s="7"/>
    </row>
    <row r="839" spans="2:10" ht="15.75">
      <c r="B839" s="7" t="s">
        <v>24</v>
      </c>
      <c r="C839" s="11">
        <f>C838+C837+C836+C835</f>
        <v>17.83</v>
      </c>
      <c r="D839" s="11">
        <f>D838+D837+D836+D835</f>
        <v>37.370000000000005</v>
      </c>
      <c r="E839" s="33" t="s">
        <v>0</v>
      </c>
      <c r="F839" s="13">
        <f>F838+F837+F836+F835</f>
        <v>119309.765</v>
      </c>
      <c r="G839" s="13">
        <f>G838+G837+G836+G835</f>
        <v>477239.06</v>
      </c>
      <c r="I839" s="7"/>
      <c r="J839" s="7"/>
    </row>
    <row r="840" spans="5:10" ht="15.75">
      <c r="E840" s="24"/>
      <c r="I840" s="7"/>
      <c r="J840" s="7"/>
    </row>
    <row r="841" spans="2:10" ht="15.75">
      <c r="B841" s="7" t="s">
        <v>26</v>
      </c>
      <c r="C841" s="11">
        <f>C836+C835</f>
        <v>2.15</v>
      </c>
      <c r="D841" s="11">
        <f>D836+D835</f>
        <v>4.77</v>
      </c>
      <c r="E841" s="12">
        <v>19958</v>
      </c>
      <c r="F841" s="13">
        <f>F836+F835</f>
        <v>23799.914999999997</v>
      </c>
      <c r="G841" s="13">
        <f>G836+G835</f>
        <v>95199.65999999999</v>
      </c>
      <c r="I841" s="7"/>
      <c r="J841" s="7"/>
    </row>
    <row r="842" spans="2:10" ht="15.75">
      <c r="B842" s="7" t="s">
        <v>27</v>
      </c>
      <c r="C842" s="11">
        <f>C838+C837</f>
        <v>15.68</v>
      </c>
      <c r="D842" s="11">
        <f>D838+D837</f>
        <v>32.6</v>
      </c>
      <c r="E842" s="12">
        <v>11719</v>
      </c>
      <c r="F842" s="13">
        <f>F838+F837</f>
        <v>95509.85</v>
      </c>
      <c r="G842" s="13">
        <f>G838+G837</f>
        <v>382039.4</v>
      </c>
      <c r="I842" s="7"/>
      <c r="J842" s="7"/>
    </row>
    <row r="843" spans="2:10" ht="15.75">
      <c r="B843" s="7" t="s">
        <v>24</v>
      </c>
      <c r="C843" s="11">
        <f>C842+C841</f>
        <v>17.83</v>
      </c>
      <c r="D843" s="11">
        <f>D842+D841</f>
        <v>37.370000000000005</v>
      </c>
      <c r="E843" s="14"/>
      <c r="F843" s="13">
        <f>F842+F841</f>
        <v>119309.765</v>
      </c>
      <c r="G843" s="13">
        <f>G842+G841</f>
        <v>477239.06</v>
      </c>
      <c r="I843" s="7"/>
      <c r="J843" s="7"/>
    </row>
    <row r="844" spans="9:12" ht="15.75">
      <c r="I844" s="7"/>
      <c r="J844" s="16"/>
      <c r="L844" s="13"/>
    </row>
    <row r="845" spans="1:10" ht="15.75">
      <c r="A845" s="7" t="s">
        <v>99</v>
      </c>
      <c r="I845" s="7"/>
      <c r="J845" s="7"/>
    </row>
    <row r="846" spans="9:10" ht="15.75">
      <c r="I846" s="7"/>
      <c r="J846" s="7"/>
    </row>
    <row r="847" spans="2:10" ht="15.75">
      <c r="B847" s="7" t="s">
        <v>18</v>
      </c>
      <c r="C847" s="11">
        <v>2.05</v>
      </c>
      <c r="D847" s="11">
        <v>5.48</v>
      </c>
      <c r="E847" s="12">
        <v>19958</v>
      </c>
      <c r="F847" s="13">
        <f>G847/4</f>
        <v>27342.460000000003</v>
      </c>
      <c r="G847" s="13">
        <f>D847*E847</f>
        <v>109369.84000000001</v>
      </c>
      <c r="I847" s="7"/>
      <c r="J847" s="7"/>
    </row>
    <row r="848" spans="2:10" ht="15.75">
      <c r="B848" s="7" t="s">
        <v>20</v>
      </c>
      <c r="C848" s="11">
        <v>1.76</v>
      </c>
      <c r="D848" s="11">
        <v>3.52</v>
      </c>
      <c r="E848" s="12">
        <v>19958</v>
      </c>
      <c r="F848" s="13">
        <f>G848/4</f>
        <v>17563.04</v>
      </c>
      <c r="G848" s="13">
        <f>D848*E848</f>
        <v>70252.16</v>
      </c>
      <c r="I848" s="7"/>
      <c r="J848" s="7"/>
    </row>
    <row r="849" spans="2:10" ht="15.75">
      <c r="B849" s="7" t="s">
        <v>22</v>
      </c>
      <c r="C849" s="11">
        <v>3.03</v>
      </c>
      <c r="D849" s="11">
        <v>6.06</v>
      </c>
      <c r="E849" s="12">
        <v>11719</v>
      </c>
      <c r="F849" s="13">
        <f>G849/4</f>
        <v>17754.285</v>
      </c>
      <c r="G849" s="13">
        <f>D849*E849</f>
        <v>71017.14</v>
      </c>
      <c r="I849" s="7"/>
      <c r="J849" s="7"/>
    </row>
    <row r="850" spans="2:10" ht="15.75">
      <c r="B850" s="7" t="s">
        <v>23</v>
      </c>
      <c r="C850" s="11">
        <v>19.18</v>
      </c>
      <c r="D850" s="11">
        <v>38.11</v>
      </c>
      <c r="E850" s="12">
        <v>11719</v>
      </c>
      <c r="F850" s="13">
        <f>G850/4</f>
        <v>111652.77249999999</v>
      </c>
      <c r="G850" s="13">
        <f>D850*E850</f>
        <v>446611.08999999997</v>
      </c>
      <c r="I850" s="7"/>
      <c r="J850" s="7"/>
    </row>
    <row r="851" spans="2:10" ht="15.75">
      <c r="B851" s="7" t="s">
        <v>24</v>
      </c>
      <c r="C851" s="11">
        <f>C850+C849+C848+C847</f>
        <v>26.020000000000003</v>
      </c>
      <c r="D851" s="11">
        <f>D850+D849+D848+D847</f>
        <v>53.17</v>
      </c>
      <c r="E851" s="33" t="s">
        <v>0</v>
      </c>
      <c r="F851" s="13">
        <f>F850+F849+F848+F847</f>
        <v>174312.5575</v>
      </c>
      <c r="G851" s="13">
        <f>G850+G849+G848+G847</f>
        <v>697250.23</v>
      </c>
      <c r="I851" s="7"/>
      <c r="J851" s="7"/>
    </row>
    <row r="852" spans="5:10" ht="15.75">
      <c r="E852" s="24"/>
      <c r="I852" s="7"/>
      <c r="J852" s="7"/>
    </row>
    <row r="853" spans="2:10" ht="15.75">
      <c r="B853" s="7" t="s">
        <v>26</v>
      </c>
      <c r="C853" s="11">
        <f>C848+C847</f>
        <v>3.8099999999999996</v>
      </c>
      <c r="D853" s="11">
        <f>D848+D847</f>
        <v>9</v>
      </c>
      <c r="E853" s="12">
        <v>19958</v>
      </c>
      <c r="F853" s="13">
        <f>F848+F847</f>
        <v>44905.5</v>
      </c>
      <c r="G853" s="13">
        <f>G848+G847</f>
        <v>179622</v>
      </c>
      <c r="I853" s="7"/>
      <c r="J853" s="7"/>
    </row>
    <row r="854" spans="2:10" ht="15.75">
      <c r="B854" s="7" t="s">
        <v>27</v>
      </c>
      <c r="C854" s="11">
        <f>C850+C849</f>
        <v>22.21</v>
      </c>
      <c r="D854" s="11">
        <f>D850+D849</f>
        <v>44.17</v>
      </c>
      <c r="E854" s="12">
        <v>11719</v>
      </c>
      <c r="F854" s="13">
        <f>F850+F849</f>
        <v>129407.0575</v>
      </c>
      <c r="G854" s="13">
        <f>G850+G849</f>
        <v>517628.23</v>
      </c>
      <c r="I854" s="7"/>
      <c r="J854" s="7"/>
    </row>
    <row r="855" spans="2:12" ht="15.75">
      <c r="B855" s="7" t="s">
        <v>24</v>
      </c>
      <c r="C855" s="11">
        <f>C854+C853</f>
        <v>26.02</v>
      </c>
      <c r="D855" s="11">
        <f>D854+D853</f>
        <v>53.17</v>
      </c>
      <c r="E855" s="14"/>
      <c r="F855" s="13">
        <f>F854+F853</f>
        <v>174312.5575</v>
      </c>
      <c r="G855" s="13">
        <f>G854+G853</f>
        <v>697250.23</v>
      </c>
      <c r="I855" s="7"/>
      <c r="J855" s="16"/>
      <c r="L855" s="13"/>
    </row>
    <row r="856" spans="9:10" ht="15.75">
      <c r="I856" s="7"/>
      <c r="J856" s="7"/>
    </row>
    <row r="857" spans="1:10" ht="15.75">
      <c r="A857" s="7" t="s">
        <v>144</v>
      </c>
      <c r="I857" s="7"/>
      <c r="J857" s="7"/>
    </row>
    <row r="858" spans="9:10" ht="15.75">
      <c r="I858" s="7"/>
      <c r="J858" s="7"/>
    </row>
    <row r="859" spans="2:10" ht="15.75">
      <c r="B859" s="7" t="s">
        <v>18</v>
      </c>
      <c r="C859" s="11">
        <v>0</v>
      </c>
      <c r="D859" s="11">
        <v>0</v>
      </c>
      <c r="E859" s="12">
        <v>19958</v>
      </c>
      <c r="F859" s="13">
        <f>G859/4</f>
        <v>0</v>
      </c>
      <c r="G859" s="13">
        <f>D859*E859</f>
        <v>0</v>
      </c>
      <c r="I859" s="7"/>
      <c r="J859" s="7"/>
    </row>
    <row r="860" spans="2:10" ht="15.75">
      <c r="B860" s="7" t="s">
        <v>20</v>
      </c>
      <c r="C860" s="11">
        <v>2.48</v>
      </c>
      <c r="D860" s="11">
        <v>4.96</v>
      </c>
      <c r="E860" s="12">
        <v>19958</v>
      </c>
      <c r="F860" s="13">
        <f>G860/4</f>
        <v>24747.92</v>
      </c>
      <c r="G860" s="13">
        <f>D860*E860</f>
        <v>98991.68</v>
      </c>
      <c r="I860" s="7"/>
      <c r="J860" s="7"/>
    </row>
    <row r="861" spans="2:10" ht="15.75">
      <c r="B861" s="7" t="s">
        <v>22</v>
      </c>
      <c r="C861" s="11">
        <v>0.1</v>
      </c>
      <c r="D861" s="11">
        <v>0.2</v>
      </c>
      <c r="E861" s="12">
        <v>11719</v>
      </c>
      <c r="F861" s="13">
        <f>G861/4</f>
        <v>585.95</v>
      </c>
      <c r="G861" s="13">
        <f>D861*E861</f>
        <v>2343.8</v>
      </c>
      <c r="I861" s="7"/>
      <c r="J861" s="7"/>
    </row>
    <row r="862" spans="2:10" ht="15.75">
      <c r="B862" s="7" t="s">
        <v>23</v>
      </c>
      <c r="C862" s="11">
        <v>13.98</v>
      </c>
      <c r="D862" s="11">
        <v>27.96</v>
      </c>
      <c r="E862" s="12">
        <v>11719</v>
      </c>
      <c r="F862" s="13">
        <f>G862/4</f>
        <v>81915.81</v>
      </c>
      <c r="G862" s="13">
        <f>D862*E862</f>
        <v>327663.24</v>
      </c>
      <c r="I862" s="7"/>
      <c r="J862" s="7"/>
    </row>
    <row r="863" spans="2:10" ht="15.75">
      <c r="B863" s="7" t="s">
        <v>24</v>
      </c>
      <c r="C863" s="11">
        <f>C862+C861+C860+C859</f>
        <v>16.56</v>
      </c>
      <c r="D863" s="11">
        <f>D862+D861+D860+D859</f>
        <v>33.12</v>
      </c>
      <c r="E863" s="33" t="s">
        <v>0</v>
      </c>
      <c r="F863" s="13">
        <f>F862+F861+F860+F859</f>
        <v>107249.68</v>
      </c>
      <c r="G863" s="13">
        <f>G862+G861+G860+G859</f>
        <v>428998.72</v>
      </c>
      <c r="I863" s="7"/>
      <c r="J863" s="7"/>
    </row>
    <row r="864" spans="5:10" ht="15.75">
      <c r="E864" s="24"/>
      <c r="I864" s="7"/>
      <c r="J864" s="7"/>
    </row>
    <row r="865" spans="2:10" ht="15.75">
      <c r="B865" s="7" t="s">
        <v>26</v>
      </c>
      <c r="C865" s="11">
        <f>C860+C859</f>
        <v>2.48</v>
      </c>
      <c r="D865" s="11">
        <f>D860+D859</f>
        <v>4.96</v>
      </c>
      <c r="E865" s="12">
        <v>19958</v>
      </c>
      <c r="F865" s="13">
        <f>F860+F859</f>
        <v>24747.92</v>
      </c>
      <c r="G865" s="13">
        <f>G860+G859</f>
        <v>98991.68</v>
      </c>
      <c r="I865" s="7"/>
      <c r="J865" s="7"/>
    </row>
    <row r="866" spans="2:10" ht="15.75">
      <c r="B866" s="7" t="s">
        <v>27</v>
      </c>
      <c r="C866" s="11">
        <f>C862+C861</f>
        <v>14.08</v>
      </c>
      <c r="D866" s="11">
        <f>D862+D861</f>
        <v>28.16</v>
      </c>
      <c r="E866" s="12">
        <v>11719</v>
      </c>
      <c r="F866" s="13">
        <f>F862+F861</f>
        <v>82501.76</v>
      </c>
      <c r="G866" s="13">
        <f>G862+G861</f>
        <v>330007.04</v>
      </c>
      <c r="I866" s="7"/>
      <c r="J866" s="7"/>
    </row>
    <row r="867" spans="2:12" ht="15.75">
      <c r="B867" s="7" t="s">
        <v>24</v>
      </c>
      <c r="C867" s="11">
        <f>C866+C865</f>
        <v>16.56</v>
      </c>
      <c r="D867" s="11">
        <f>D866+D865</f>
        <v>33.12</v>
      </c>
      <c r="E867" s="14"/>
      <c r="F867" s="13">
        <f>F866+F865</f>
        <v>107249.68</v>
      </c>
      <c r="G867" s="13">
        <f>G866+G865</f>
        <v>428998.72</v>
      </c>
      <c r="I867" s="7"/>
      <c r="J867" s="16"/>
      <c r="L867" s="13"/>
    </row>
    <row r="868" spans="9:10" ht="15.75">
      <c r="I868" s="7"/>
      <c r="J868" s="7"/>
    </row>
    <row r="869" spans="1:10" ht="15.75">
      <c r="A869" s="7" t="s">
        <v>100</v>
      </c>
      <c r="I869" s="7"/>
      <c r="J869" s="7"/>
    </row>
    <row r="870" spans="9:10" ht="15.75">
      <c r="I870" s="7"/>
      <c r="J870" s="7"/>
    </row>
    <row r="871" spans="2:10" ht="15.75">
      <c r="B871" s="7" t="s">
        <v>18</v>
      </c>
      <c r="C871" s="11">
        <v>5.25</v>
      </c>
      <c r="D871" s="11">
        <v>11.92</v>
      </c>
      <c r="E871" s="12">
        <v>19958</v>
      </c>
      <c r="F871" s="13">
        <f>G871/4</f>
        <v>59474.84</v>
      </c>
      <c r="G871" s="13">
        <f>D871*E871</f>
        <v>237899.36</v>
      </c>
      <c r="I871" s="7"/>
      <c r="J871" s="7"/>
    </row>
    <row r="872" spans="2:10" ht="15.75">
      <c r="B872" s="7" t="s">
        <v>20</v>
      </c>
      <c r="C872" s="11">
        <v>1.81</v>
      </c>
      <c r="D872" s="11">
        <v>3.62</v>
      </c>
      <c r="E872" s="12">
        <v>19958</v>
      </c>
      <c r="F872" s="13">
        <f>G872/4</f>
        <v>18061.99</v>
      </c>
      <c r="G872" s="13">
        <f>D872*E872</f>
        <v>72247.96</v>
      </c>
      <c r="I872" s="7"/>
      <c r="J872" s="7"/>
    </row>
    <row r="873" spans="2:10" ht="15.75">
      <c r="B873" s="7" t="s">
        <v>22</v>
      </c>
      <c r="C873" s="11">
        <v>7.09</v>
      </c>
      <c r="D873" s="11">
        <v>14.18</v>
      </c>
      <c r="E873" s="12">
        <v>11719</v>
      </c>
      <c r="F873" s="13">
        <f>G873/4</f>
        <v>41543.854999999996</v>
      </c>
      <c r="G873" s="13">
        <f>D873*E873</f>
        <v>166175.41999999998</v>
      </c>
      <c r="I873" s="7"/>
      <c r="J873" s="7"/>
    </row>
    <row r="874" spans="2:10" ht="15.75">
      <c r="B874" s="7" t="s">
        <v>23</v>
      </c>
      <c r="C874" s="11">
        <v>29.96</v>
      </c>
      <c r="D874" s="11">
        <v>59.92</v>
      </c>
      <c r="E874" s="12">
        <v>11719</v>
      </c>
      <c r="F874" s="13">
        <f>G874/4</f>
        <v>175550.62</v>
      </c>
      <c r="G874" s="13">
        <f>D874*E874</f>
        <v>702202.48</v>
      </c>
      <c r="I874" s="7"/>
      <c r="J874" s="7"/>
    </row>
    <row r="875" spans="2:10" ht="15.75">
      <c r="B875" s="7" t="s">
        <v>24</v>
      </c>
      <c r="C875" s="11">
        <f>C874+C873+C872+C871</f>
        <v>44.11</v>
      </c>
      <c r="D875" s="11">
        <f>D874+D873+D872+D871</f>
        <v>89.64</v>
      </c>
      <c r="E875" s="33" t="s">
        <v>0</v>
      </c>
      <c r="F875" s="13">
        <f>F874+F873+F872+F871</f>
        <v>294631.30499999993</v>
      </c>
      <c r="G875" s="13">
        <f>G874+G873+G872+G871</f>
        <v>1178525.2199999997</v>
      </c>
      <c r="I875" s="7"/>
      <c r="J875" s="7"/>
    </row>
    <row r="876" spans="5:10" ht="15.75">
      <c r="E876" s="24"/>
      <c r="I876" s="7"/>
      <c r="J876" s="7"/>
    </row>
    <row r="877" spans="2:10" ht="15.75">
      <c r="B877" s="7" t="s">
        <v>26</v>
      </c>
      <c r="C877" s="11">
        <f>C872+C871</f>
        <v>7.0600000000000005</v>
      </c>
      <c r="D877" s="11">
        <f>D872+D871</f>
        <v>15.54</v>
      </c>
      <c r="E877" s="12">
        <v>19958</v>
      </c>
      <c r="F877" s="13">
        <f>F872+F871</f>
        <v>77536.83</v>
      </c>
      <c r="G877" s="13">
        <f>G872+G871</f>
        <v>310147.32</v>
      </c>
      <c r="I877" s="7"/>
      <c r="J877" s="7"/>
    </row>
    <row r="878" spans="2:10" ht="15.75">
      <c r="B878" s="7" t="s">
        <v>27</v>
      </c>
      <c r="C878" s="11">
        <f>C874+C873</f>
        <v>37.05</v>
      </c>
      <c r="D878" s="11">
        <f>D874+D873</f>
        <v>74.1</v>
      </c>
      <c r="E878" s="12">
        <v>11719</v>
      </c>
      <c r="F878" s="13">
        <f>F874+F873</f>
        <v>217094.47499999998</v>
      </c>
      <c r="G878" s="13">
        <f>G874+G873</f>
        <v>868377.8999999999</v>
      </c>
      <c r="I878" s="7"/>
      <c r="J878" s="7"/>
    </row>
    <row r="879" spans="2:10" ht="15.75">
      <c r="B879" s="7" t="s">
        <v>24</v>
      </c>
      <c r="C879" s="11">
        <f>C878+C877</f>
        <v>44.11</v>
      </c>
      <c r="D879" s="11">
        <f>D878+D877</f>
        <v>89.63999999999999</v>
      </c>
      <c r="E879" s="14"/>
      <c r="F879" s="13">
        <f>F878+F877</f>
        <v>294631.305</v>
      </c>
      <c r="G879" s="13">
        <f>G878+G877</f>
        <v>1178525.22</v>
      </c>
      <c r="I879" s="7"/>
      <c r="J879" s="7"/>
    </row>
    <row r="880" spans="9:12" ht="15.75">
      <c r="I880" s="7"/>
      <c r="J880" s="16"/>
      <c r="L880" s="13"/>
    </row>
    <row r="881" spans="1:10" ht="15.75">
      <c r="A881" s="7" t="s">
        <v>101</v>
      </c>
      <c r="I881" s="7"/>
      <c r="J881" s="7"/>
    </row>
    <row r="882" spans="9:10" ht="15.75">
      <c r="I882" s="7"/>
      <c r="J882" s="7"/>
    </row>
    <row r="883" spans="2:10" ht="15.75">
      <c r="B883" s="7" t="s">
        <v>18</v>
      </c>
      <c r="C883" s="11">
        <v>0</v>
      </c>
      <c r="D883" s="11">
        <v>0</v>
      </c>
      <c r="E883" s="12">
        <v>19958</v>
      </c>
      <c r="F883" s="13">
        <f>G883/4</f>
        <v>0</v>
      </c>
      <c r="G883" s="13">
        <f>D883*E883</f>
        <v>0</v>
      </c>
      <c r="I883" s="7"/>
      <c r="J883" s="7"/>
    </row>
    <row r="884" spans="2:10" ht="15.75">
      <c r="B884" s="7" t="s">
        <v>20</v>
      </c>
      <c r="C884" s="11">
        <v>3.37</v>
      </c>
      <c r="D884" s="11">
        <v>5.72</v>
      </c>
      <c r="E884" s="12">
        <v>19958</v>
      </c>
      <c r="F884" s="13">
        <f>G884/4</f>
        <v>28539.94</v>
      </c>
      <c r="G884" s="13">
        <f>D884*E884</f>
        <v>114159.76</v>
      </c>
      <c r="I884" s="7"/>
      <c r="J884" s="7"/>
    </row>
    <row r="885" spans="2:10" ht="15.75">
      <c r="B885" s="7" t="s">
        <v>22</v>
      </c>
      <c r="C885" s="11">
        <v>3.47</v>
      </c>
      <c r="D885" s="11">
        <v>6.94</v>
      </c>
      <c r="E885" s="12">
        <v>11719</v>
      </c>
      <c r="F885" s="13">
        <f>G885/4</f>
        <v>20332.465</v>
      </c>
      <c r="G885" s="13">
        <f>D885*E885</f>
        <v>81329.86</v>
      </c>
      <c r="I885" s="7"/>
      <c r="J885" s="7"/>
    </row>
    <row r="886" spans="2:10" ht="15.75">
      <c r="B886" s="7" t="s">
        <v>23</v>
      </c>
      <c r="C886" s="11">
        <v>16.3</v>
      </c>
      <c r="D886" s="11">
        <v>31.76</v>
      </c>
      <c r="E886" s="12">
        <v>11719</v>
      </c>
      <c r="F886" s="13">
        <f>G886/4</f>
        <v>93048.86</v>
      </c>
      <c r="G886" s="13">
        <f>D886*E886</f>
        <v>372195.44</v>
      </c>
      <c r="I886" s="7"/>
      <c r="J886" s="7"/>
    </row>
    <row r="887" spans="2:10" ht="15.75">
      <c r="B887" s="7" t="s">
        <v>24</v>
      </c>
      <c r="C887" s="11">
        <f>C886+C885+C884+C883</f>
        <v>23.14</v>
      </c>
      <c r="D887" s="11">
        <f>D886+D885+D884+D883</f>
        <v>44.42</v>
      </c>
      <c r="E887" s="33" t="s">
        <v>0</v>
      </c>
      <c r="F887" s="13">
        <f>F886+F885+F884+F883</f>
        <v>141921.26499999998</v>
      </c>
      <c r="G887" s="13">
        <f>G886+G885+G884+G883</f>
        <v>567685.0599999999</v>
      </c>
      <c r="I887" s="7"/>
      <c r="J887" s="7"/>
    </row>
    <row r="888" spans="5:10" ht="15.75">
      <c r="E888" s="24"/>
      <c r="I888" s="7"/>
      <c r="J888" s="7"/>
    </row>
    <row r="889" spans="2:10" ht="15.75">
      <c r="B889" s="7" t="s">
        <v>26</v>
      </c>
      <c r="C889" s="11">
        <f>C884+C883</f>
        <v>3.37</v>
      </c>
      <c r="D889" s="11">
        <f>D884+D883</f>
        <v>5.72</v>
      </c>
      <c r="E889" s="12">
        <v>19958</v>
      </c>
      <c r="F889" s="13">
        <f>F884+F883</f>
        <v>28539.94</v>
      </c>
      <c r="G889" s="13">
        <f>G884+G883</f>
        <v>114159.76</v>
      </c>
      <c r="I889" s="7"/>
      <c r="J889" s="7"/>
    </row>
    <row r="890" spans="2:10" ht="15.75">
      <c r="B890" s="7" t="s">
        <v>27</v>
      </c>
      <c r="C890" s="11">
        <f>C886+C885</f>
        <v>19.77</v>
      </c>
      <c r="D890" s="11">
        <f>D886+D885</f>
        <v>38.7</v>
      </c>
      <c r="E890" s="12">
        <v>11719</v>
      </c>
      <c r="F890" s="13">
        <f>F886+F885</f>
        <v>113381.325</v>
      </c>
      <c r="G890" s="13">
        <f>G886+G885</f>
        <v>453525.3</v>
      </c>
      <c r="I890" s="7"/>
      <c r="J890" s="7"/>
    </row>
    <row r="891" spans="2:10" ht="15.75">
      <c r="B891" s="7" t="s">
        <v>24</v>
      </c>
      <c r="C891" s="11">
        <f>C890+C889</f>
        <v>23.14</v>
      </c>
      <c r="D891" s="11">
        <f>D890+D889</f>
        <v>44.42</v>
      </c>
      <c r="E891" s="14"/>
      <c r="F891" s="13">
        <f>F890+F889</f>
        <v>141921.26499999998</v>
      </c>
      <c r="G891" s="13">
        <f>G890+G889</f>
        <v>567685.0599999999</v>
      </c>
      <c r="I891" s="7"/>
      <c r="J891" s="7"/>
    </row>
    <row r="892" spans="9:12" ht="15.75">
      <c r="I892" s="7"/>
      <c r="J892" s="16"/>
      <c r="L892" s="13"/>
    </row>
    <row r="893" spans="9:10" ht="15.75">
      <c r="I893" s="7"/>
      <c r="J893" s="7"/>
    </row>
    <row r="894" spans="1:10" ht="15.75">
      <c r="A894" s="7" t="s">
        <v>102</v>
      </c>
      <c r="I894" s="7"/>
      <c r="J894" s="7"/>
    </row>
    <row r="895" spans="9:10" ht="15.75">
      <c r="I895" s="7"/>
      <c r="J895" s="7"/>
    </row>
    <row r="896" spans="2:10" ht="15.75">
      <c r="B896" s="7" t="s">
        <v>18</v>
      </c>
      <c r="C896" s="11">
        <v>3.04</v>
      </c>
      <c r="D896" s="11">
        <v>8.28</v>
      </c>
      <c r="E896" s="12">
        <v>19958</v>
      </c>
      <c r="F896" s="13">
        <f>G896/4</f>
        <v>41313.06</v>
      </c>
      <c r="G896" s="13">
        <f>D896*E896</f>
        <v>165252.24</v>
      </c>
      <c r="I896" s="7"/>
      <c r="J896" s="7"/>
    </row>
    <row r="897" spans="2:7" ht="15.75">
      <c r="B897" s="7" t="s">
        <v>20</v>
      </c>
      <c r="C897" s="11">
        <v>2.23</v>
      </c>
      <c r="D897" s="11">
        <v>4.46</v>
      </c>
      <c r="E897" s="12">
        <v>19958</v>
      </c>
      <c r="F897" s="13">
        <f>G897/4</f>
        <v>22253.17</v>
      </c>
      <c r="G897" s="13">
        <f>D897*E897</f>
        <v>89012.68</v>
      </c>
    </row>
    <row r="898" spans="2:7" ht="15.75">
      <c r="B898" s="7" t="s">
        <v>22</v>
      </c>
      <c r="C898" s="11">
        <v>6.69</v>
      </c>
      <c r="D898" s="11">
        <v>13.19</v>
      </c>
      <c r="E898" s="12">
        <v>11719</v>
      </c>
      <c r="F898" s="13">
        <f>G898/4</f>
        <v>38643.4025</v>
      </c>
      <c r="G898" s="13">
        <f>D898*E898</f>
        <v>154573.61</v>
      </c>
    </row>
    <row r="899" spans="2:7" ht="15.75">
      <c r="B899" s="7" t="s">
        <v>23</v>
      </c>
      <c r="C899" s="11">
        <v>26.99</v>
      </c>
      <c r="D899" s="11">
        <v>52.8</v>
      </c>
      <c r="E899" s="12">
        <v>11719</v>
      </c>
      <c r="F899" s="13">
        <f>G899/4</f>
        <v>154690.8</v>
      </c>
      <c r="G899" s="13">
        <f>D899*E899</f>
        <v>618763.2</v>
      </c>
    </row>
    <row r="900" spans="2:7" ht="15.75">
      <c r="B900" s="7" t="s">
        <v>24</v>
      </c>
      <c r="C900" s="11">
        <f>C899+C898+C897+C896</f>
        <v>38.949999999999996</v>
      </c>
      <c r="D900" s="11">
        <f>D899+D898+D897+D896</f>
        <v>78.72999999999999</v>
      </c>
      <c r="E900" s="33" t="s">
        <v>0</v>
      </c>
      <c r="F900" s="13">
        <f>F899+F898+F897+F896</f>
        <v>256900.4325</v>
      </c>
      <c r="G900" s="13">
        <f>G899+G898+G897+G896</f>
        <v>1027601.73</v>
      </c>
    </row>
    <row r="901" ht="15.75">
      <c r="E901" s="24"/>
    </row>
    <row r="902" spans="2:7" ht="15.75">
      <c r="B902" s="7" t="s">
        <v>26</v>
      </c>
      <c r="C902" s="11">
        <f>C897+C896</f>
        <v>5.27</v>
      </c>
      <c r="D902" s="11">
        <f>D897+D896</f>
        <v>12.739999999999998</v>
      </c>
      <c r="E902" s="12">
        <v>19958</v>
      </c>
      <c r="F902" s="13">
        <f>F897+F896</f>
        <v>63566.229999999996</v>
      </c>
      <c r="G902" s="13">
        <f>G897+G896</f>
        <v>254264.91999999998</v>
      </c>
    </row>
    <row r="903" spans="2:7" ht="15.75">
      <c r="B903" s="7" t="s">
        <v>27</v>
      </c>
      <c r="C903" s="11">
        <f>C899+C898</f>
        <v>33.68</v>
      </c>
      <c r="D903" s="11">
        <f>D899+D898</f>
        <v>65.99</v>
      </c>
      <c r="E903" s="12">
        <v>11719</v>
      </c>
      <c r="F903" s="13">
        <f>F899+F898</f>
        <v>193334.20249999998</v>
      </c>
      <c r="G903" s="13">
        <f>G899+G898</f>
        <v>773336.8099999999</v>
      </c>
    </row>
    <row r="904" spans="2:12" ht="15.75">
      <c r="B904" s="7" t="s">
        <v>24</v>
      </c>
      <c r="C904" s="11">
        <f>C903+C902</f>
        <v>38.95</v>
      </c>
      <c r="D904" s="11">
        <f>D903+D902</f>
        <v>78.72999999999999</v>
      </c>
      <c r="E904" s="14"/>
      <c r="F904" s="13">
        <f>F903+F902</f>
        <v>256900.4325</v>
      </c>
      <c r="G904" s="13">
        <f>G903+G902</f>
        <v>1027601.73</v>
      </c>
      <c r="L904" s="13"/>
    </row>
    <row r="906" ht="15.75">
      <c r="A906" s="7" t="s">
        <v>103</v>
      </c>
    </row>
    <row r="908" spans="2:7" ht="15.75">
      <c r="B908" s="7" t="s">
        <v>18</v>
      </c>
      <c r="C908" s="11">
        <v>0</v>
      </c>
      <c r="D908" s="11">
        <v>0</v>
      </c>
      <c r="E908" s="12">
        <v>19958</v>
      </c>
      <c r="F908" s="13">
        <f>G908/4</f>
        <v>0</v>
      </c>
      <c r="G908" s="13">
        <f>D908*E908</f>
        <v>0</v>
      </c>
    </row>
    <row r="909" spans="2:7" ht="15.75">
      <c r="B909" s="7" t="s">
        <v>20</v>
      </c>
      <c r="C909" s="11">
        <v>1.09</v>
      </c>
      <c r="D909" s="11">
        <v>2.18</v>
      </c>
      <c r="E909" s="12">
        <v>19958</v>
      </c>
      <c r="F909" s="13">
        <f>G909/4</f>
        <v>10877.11</v>
      </c>
      <c r="G909" s="13">
        <f>D909*E909</f>
        <v>43508.44</v>
      </c>
    </row>
    <row r="910" spans="2:7" ht="15.75">
      <c r="B910" s="7" t="s">
        <v>22</v>
      </c>
      <c r="C910" s="11">
        <v>0.1</v>
      </c>
      <c r="D910" s="11">
        <v>0.2</v>
      </c>
      <c r="E910" s="12">
        <v>11719</v>
      </c>
      <c r="F910" s="13">
        <f>G910/4</f>
        <v>585.95</v>
      </c>
      <c r="G910" s="13">
        <f>D910*E910</f>
        <v>2343.8</v>
      </c>
    </row>
    <row r="911" spans="2:7" ht="15.75">
      <c r="B911" s="7" t="s">
        <v>23</v>
      </c>
      <c r="C911" s="11">
        <v>17.96</v>
      </c>
      <c r="D911" s="11">
        <v>35.74</v>
      </c>
      <c r="E911" s="12">
        <v>11719</v>
      </c>
      <c r="F911" s="13">
        <f>G911/4</f>
        <v>104709.265</v>
      </c>
      <c r="G911" s="13">
        <f>D911*E911</f>
        <v>418837.06</v>
      </c>
    </row>
    <row r="912" spans="2:7" ht="15.75">
      <c r="B912" s="7" t="s">
        <v>24</v>
      </c>
      <c r="C912" s="11">
        <f>C911+C910+C909+C908</f>
        <v>19.150000000000002</v>
      </c>
      <c r="D912" s="11">
        <f>D911+D910+D909+D908</f>
        <v>38.120000000000005</v>
      </c>
      <c r="E912" s="33" t="s">
        <v>0</v>
      </c>
      <c r="F912" s="13">
        <f>F911+F910+F909+F908</f>
        <v>116172.325</v>
      </c>
      <c r="G912" s="13">
        <f>G911+G910+G909+G908</f>
        <v>464689.3</v>
      </c>
    </row>
    <row r="913" ht="15.75">
      <c r="E913" s="24"/>
    </row>
    <row r="914" spans="2:7" ht="15.75">
      <c r="B914" s="7" t="s">
        <v>26</v>
      </c>
      <c r="C914" s="11">
        <f>C909+C908</f>
        <v>1.09</v>
      </c>
      <c r="D914" s="11">
        <f>D909+D908</f>
        <v>2.18</v>
      </c>
      <c r="E914" s="12">
        <v>19958</v>
      </c>
      <c r="F914" s="13">
        <f>F909+F908</f>
        <v>10877.11</v>
      </c>
      <c r="G914" s="13">
        <f>G909+G908</f>
        <v>43508.44</v>
      </c>
    </row>
    <row r="915" spans="2:7" ht="15.75">
      <c r="B915" s="7" t="s">
        <v>27</v>
      </c>
      <c r="C915" s="11">
        <f>C911+C910</f>
        <v>18.060000000000002</v>
      </c>
      <c r="D915" s="11">
        <f>D911+D910</f>
        <v>35.940000000000005</v>
      </c>
      <c r="E915" s="12">
        <v>11719</v>
      </c>
      <c r="F915" s="13">
        <f>F911+F910</f>
        <v>105295.215</v>
      </c>
      <c r="G915" s="13">
        <f>G911+G910</f>
        <v>421180.86</v>
      </c>
    </row>
    <row r="916" spans="2:12" ht="15.75">
      <c r="B916" s="7" t="s">
        <v>24</v>
      </c>
      <c r="C916" s="11">
        <f>C915+C914</f>
        <v>19.150000000000002</v>
      </c>
      <c r="D916" s="11">
        <f>D915+D914</f>
        <v>38.120000000000005</v>
      </c>
      <c r="E916" s="14"/>
      <c r="F916" s="13">
        <f>F915+F914</f>
        <v>116172.325</v>
      </c>
      <c r="G916" s="13">
        <f>G915+G914</f>
        <v>464689.3</v>
      </c>
      <c r="L916" s="13"/>
    </row>
    <row r="918" ht="15.75">
      <c r="A918" s="7" t="s">
        <v>104</v>
      </c>
    </row>
    <row r="920" spans="2:7" ht="15.75">
      <c r="B920" s="7" t="s">
        <v>18</v>
      </c>
      <c r="C920" s="11">
        <v>4.9</v>
      </c>
      <c r="D920" s="11">
        <v>15.93</v>
      </c>
      <c r="E920" s="12">
        <v>19958</v>
      </c>
      <c r="F920" s="13">
        <f>G920/4</f>
        <v>79482.735</v>
      </c>
      <c r="G920" s="13">
        <f>D920*E920</f>
        <v>317930.94</v>
      </c>
    </row>
    <row r="921" spans="2:7" ht="15.75">
      <c r="B921" s="7" t="s">
        <v>20</v>
      </c>
      <c r="C921" s="11">
        <v>4.5</v>
      </c>
      <c r="D921" s="11">
        <v>9</v>
      </c>
      <c r="E921" s="12">
        <v>19958</v>
      </c>
      <c r="F921" s="13">
        <f>G921/4</f>
        <v>44905.5</v>
      </c>
      <c r="G921" s="13">
        <f>D921*E921</f>
        <v>179622</v>
      </c>
    </row>
    <row r="922" spans="2:7" ht="15.75">
      <c r="B922" s="7" t="s">
        <v>22</v>
      </c>
      <c r="C922" s="11">
        <v>6.62</v>
      </c>
      <c r="D922" s="11">
        <v>13.24</v>
      </c>
      <c r="E922" s="12">
        <v>11719</v>
      </c>
      <c r="F922" s="13">
        <f>G922/4</f>
        <v>38789.89</v>
      </c>
      <c r="G922" s="13">
        <f>D922*E922</f>
        <v>155159.56</v>
      </c>
    </row>
    <row r="923" spans="2:7" ht="15.75">
      <c r="B923" s="7" t="s">
        <v>23</v>
      </c>
      <c r="C923" s="11">
        <v>50.14</v>
      </c>
      <c r="D923" s="11">
        <v>100.01</v>
      </c>
      <c r="E923" s="12">
        <v>11719</v>
      </c>
      <c r="F923" s="13">
        <f>G923/4</f>
        <v>293004.2975</v>
      </c>
      <c r="G923" s="13">
        <f>D923*E923</f>
        <v>1172017.19</v>
      </c>
    </row>
    <row r="924" spans="2:7" ht="15.75">
      <c r="B924" s="7" t="s">
        <v>24</v>
      </c>
      <c r="C924" s="11">
        <f>C923+C922+C921+C920</f>
        <v>66.16</v>
      </c>
      <c r="D924" s="11">
        <f>D923+D922+D921+D920</f>
        <v>138.18</v>
      </c>
      <c r="E924" s="33" t="s">
        <v>0</v>
      </c>
      <c r="F924" s="13">
        <f>F923+F922+F921+F920</f>
        <v>456182.4225</v>
      </c>
      <c r="G924" s="13">
        <f>G923+G922+G921+G920</f>
        <v>1824729.69</v>
      </c>
    </row>
    <row r="925" ht="15.75">
      <c r="E925" s="24"/>
    </row>
    <row r="926" spans="2:7" ht="15.75">
      <c r="B926" s="7" t="s">
        <v>26</v>
      </c>
      <c r="C926" s="11">
        <f>C921+C920</f>
        <v>9.4</v>
      </c>
      <c r="D926" s="11">
        <f>D921+D920</f>
        <v>24.93</v>
      </c>
      <c r="E926" s="12">
        <v>19958</v>
      </c>
      <c r="F926" s="13">
        <f>F921+F920</f>
        <v>124388.235</v>
      </c>
      <c r="G926" s="13">
        <f>G921+G920</f>
        <v>497552.94</v>
      </c>
    </row>
    <row r="927" spans="2:7" ht="15.75">
      <c r="B927" s="7" t="s">
        <v>27</v>
      </c>
      <c r="C927" s="11">
        <f>C923+C922</f>
        <v>56.76</v>
      </c>
      <c r="D927" s="11">
        <f>D923+D922</f>
        <v>113.25</v>
      </c>
      <c r="E927" s="12">
        <v>11719</v>
      </c>
      <c r="F927" s="13">
        <f>F923+F922</f>
        <v>331794.1875</v>
      </c>
      <c r="G927" s="13">
        <f>G923+G922</f>
        <v>1327176.75</v>
      </c>
    </row>
    <row r="928" spans="2:12" ht="15.75">
      <c r="B928" s="7" t="s">
        <v>24</v>
      </c>
      <c r="C928" s="11">
        <f>C927+C926</f>
        <v>66.16</v>
      </c>
      <c r="D928" s="11">
        <f>D927+D926</f>
        <v>138.18</v>
      </c>
      <c r="E928" s="14"/>
      <c r="F928" s="13">
        <f>F927+F926</f>
        <v>456182.4225</v>
      </c>
      <c r="G928" s="13">
        <f>G927+G926</f>
        <v>1824729.69</v>
      </c>
      <c r="L928" s="13"/>
    </row>
    <row r="930" ht="15.75">
      <c r="A930" s="7" t="s">
        <v>105</v>
      </c>
    </row>
    <row r="932" spans="2:7" ht="15.75">
      <c r="B932" s="7" t="s">
        <v>18</v>
      </c>
      <c r="C932" s="11">
        <v>0</v>
      </c>
      <c r="D932" s="11">
        <v>0</v>
      </c>
      <c r="E932" s="12">
        <v>19958</v>
      </c>
      <c r="F932" s="13">
        <f>G932/4</f>
        <v>0</v>
      </c>
      <c r="G932" s="13">
        <f>D932*E932</f>
        <v>0</v>
      </c>
    </row>
    <row r="933" spans="2:7" ht="15.75">
      <c r="B933" s="7" t="s">
        <v>20</v>
      </c>
      <c r="C933" s="11">
        <v>2.18</v>
      </c>
      <c r="D933" s="11">
        <v>4.36</v>
      </c>
      <c r="E933" s="12">
        <v>19958</v>
      </c>
      <c r="F933" s="13">
        <f>G933/4</f>
        <v>21754.22</v>
      </c>
      <c r="G933" s="13">
        <f>D933*E933</f>
        <v>87016.88</v>
      </c>
    </row>
    <row r="934" spans="2:7" ht="15.75">
      <c r="B934" s="7" t="s">
        <v>22</v>
      </c>
      <c r="C934" s="11">
        <v>0.61</v>
      </c>
      <c r="D934" s="11">
        <v>1.22</v>
      </c>
      <c r="E934" s="12">
        <v>11719</v>
      </c>
      <c r="F934" s="13">
        <f>G934/4</f>
        <v>3574.295</v>
      </c>
      <c r="G934" s="13">
        <f>D934*E934</f>
        <v>14297.18</v>
      </c>
    </row>
    <row r="935" spans="2:7" ht="15.75">
      <c r="B935" s="7" t="s">
        <v>23</v>
      </c>
      <c r="C935" s="11">
        <v>19.9</v>
      </c>
      <c r="D935" s="11">
        <v>39.22</v>
      </c>
      <c r="E935" s="12">
        <v>11719</v>
      </c>
      <c r="F935" s="13">
        <f>G935/4</f>
        <v>114904.795</v>
      </c>
      <c r="G935" s="13">
        <f>D935*E935</f>
        <v>459619.18</v>
      </c>
    </row>
    <row r="936" spans="2:7" ht="15.75">
      <c r="B936" s="7" t="s">
        <v>24</v>
      </c>
      <c r="C936" s="11">
        <f>C935+C934+C933+C932</f>
        <v>22.689999999999998</v>
      </c>
      <c r="D936" s="11">
        <f>D935+D934+D933+D932</f>
        <v>44.8</v>
      </c>
      <c r="E936" s="33" t="s">
        <v>0</v>
      </c>
      <c r="F936" s="13">
        <f>F935+F934+F933+F932</f>
        <v>140233.31</v>
      </c>
      <c r="G936" s="13">
        <f>G935+G934+G933+G932</f>
        <v>560933.24</v>
      </c>
    </row>
    <row r="937" ht="15.75">
      <c r="E937" s="24"/>
    </row>
    <row r="938" spans="2:7" ht="15.75">
      <c r="B938" s="7" t="s">
        <v>26</v>
      </c>
      <c r="C938" s="11">
        <f>C933+C932</f>
        <v>2.18</v>
      </c>
      <c r="D938" s="11">
        <f>D933+D932</f>
        <v>4.36</v>
      </c>
      <c r="E938" s="12">
        <v>19958</v>
      </c>
      <c r="F938" s="13">
        <f>F933+F932</f>
        <v>21754.22</v>
      </c>
      <c r="G938" s="13">
        <f>G933+G932</f>
        <v>87016.88</v>
      </c>
    </row>
    <row r="939" spans="2:7" ht="15.75">
      <c r="B939" s="7" t="s">
        <v>27</v>
      </c>
      <c r="C939" s="11">
        <f>C935+C934</f>
        <v>20.509999999999998</v>
      </c>
      <c r="D939" s="11">
        <f>D935+D934</f>
        <v>40.44</v>
      </c>
      <c r="E939" s="12">
        <v>11719</v>
      </c>
      <c r="F939" s="13">
        <f>F935+F934</f>
        <v>118479.09</v>
      </c>
      <c r="G939" s="13">
        <f>G935+G934</f>
        <v>473916.36</v>
      </c>
    </row>
    <row r="940" spans="2:12" ht="15.75">
      <c r="B940" s="7" t="s">
        <v>24</v>
      </c>
      <c r="C940" s="11">
        <f>C939+C938</f>
        <v>22.689999999999998</v>
      </c>
      <c r="D940" s="11">
        <f>D939+D938</f>
        <v>44.8</v>
      </c>
      <c r="E940" s="14"/>
      <c r="F940" s="13">
        <f>F939+F938</f>
        <v>140233.31</v>
      </c>
      <c r="G940" s="13">
        <f>G939+G938</f>
        <v>560933.24</v>
      </c>
      <c r="L940" s="13"/>
    </row>
    <row r="942" ht="15.75">
      <c r="A942" s="7" t="s">
        <v>106</v>
      </c>
    </row>
    <row r="944" spans="2:7" ht="15.75">
      <c r="B944" s="7" t="s">
        <v>18</v>
      </c>
      <c r="C944" s="11">
        <v>10.1</v>
      </c>
      <c r="D944" s="11">
        <v>39.9</v>
      </c>
      <c r="E944" s="12">
        <v>19958</v>
      </c>
      <c r="F944" s="13">
        <f>G944/4</f>
        <v>199081.05</v>
      </c>
      <c r="G944" s="13">
        <f>D944*E944</f>
        <v>796324.2</v>
      </c>
    </row>
    <row r="945" spans="2:7" ht="15.75">
      <c r="B945" s="7" t="s">
        <v>20</v>
      </c>
      <c r="C945" s="11">
        <v>14.88</v>
      </c>
      <c r="D945" s="11">
        <v>40.59</v>
      </c>
      <c r="E945" s="12">
        <v>19958</v>
      </c>
      <c r="F945" s="13">
        <f>G945/4</f>
        <v>202523.80500000002</v>
      </c>
      <c r="G945" s="13">
        <f>D945*E945</f>
        <v>810095.2200000001</v>
      </c>
    </row>
    <row r="946" spans="2:7" ht="15.75">
      <c r="B946" s="7" t="s">
        <v>22</v>
      </c>
      <c r="C946" s="11">
        <v>27.4</v>
      </c>
      <c r="D946" s="11">
        <v>63.44</v>
      </c>
      <c r="E946" s="12">
        <v>11719</v>
      </c>
      <c r="F946" s="13">
        <f>G946/4</f>
        <v>185863.34</v>
      </c>
      <c r="G946" s="13">
        <f>D946*E946</f>
        <v>743453.36</v>
      </c>
    </row>
    <row r="947" spans="2:7" ht="15.75">
      <c r="B947" s="7" t="s">
        <v>23</v>
      </c>
      <c r="C947" s="11">
        <v>87.89</v>
      </c>
      <c r="D947" s="11">
        <v>180.99</v>
      </c>
      <c r="E947" s="12">
        <v>11719</v>
      </c>
      <c r="F947" s="13">
        <f>G947/4</f>
        <v>530255.4525</v>
      </c>
      <c r="G947" s="13">
        <f>D947*E947</f>
        <v>2121021.81</v>
      </c>
    </row>
    <row r="948" spans="2:7" ht="15.75">
      <c r="B948" s="7" t="s">
        <v>24</v>
      </c>
      <c r="C948" s="11">
        <f>C947+C946+C945+C944</f>
        <v>140.26999999999998</v>
      </c>
      <c r="D948" s="11">
        <f>D947+D946+D945+D944</f>
        <v>324.91999999999996</v>
      </c>
      <c r="E948" s="33" t="s">
        <v>0</v>
      </c>
      <c r="F948" s="13">
        <f>F947+F946+F945+F944</f>
        <v>1117723.6475</v>
      </c>
      <c r="G948" s="13">
        <f>G947+G946+G945+G944</f>
        <v>4470894.59</v>
      </c>
    </row>
    <row r="949" ht="15.75">
      <c r="E949" s="24"/>
    </row>
    <row r="950" spans="2:7" ht="15.75">
      <c r="B950" s="7" t="s">
        <v>26</v>
      </c>
      <c r="C950" s="11">
        <f>C945+C944</f>
        <v>24.98</v>
      </c>
      <c r="D950" s="11">
        <f>D945+D944</f>
        <v>80.49000000000001</v>
      </c>
      <c r="E950" s="12">
        <v>19958</v>
      </c>
      <c r="F950" s="13">
        <f>F945+F944</f>
        <v>401604.855</v>
      </c>
      <c r="G950" s="13">
        <f>G945+G944</f>
        <v>1606419.42</v>
      </c>
    </row>
    <row r="951" spans="2:7" ht="15.75">
      <c r="B951" s="7" t="s">
        <v>27</v>
      </c>
      <c r="C951" s="11">
        <f>C947+C946</f>
        <v>115.28999999999999</v>
      </c>
      <c r="D951" s="11">
        <f>D947+D946</f>
        <v>244.43</v>
      </c>
      <c r="E951" s="12">
        <v>11719</v>
      </c>
      <c r="F951" s="13">
        <f>F947+F946</f>
        <v>716118.7925</v>
      </c>
      <c r="G951" s="13">
        <f>G947+G946</f>
        <v>2864475.17</v>
      </c>
    </row>
    <row r="952" spans="2:12" ht="15.75">
      <c r="B952" s="7" t="s">
        <v>24</v>
      </c>
      <c r="C952" s="11">
        <f>C951+C950</f>
        <v>140.26999999999998</v>
      </c>
      <c r="D952" s="11">
        <f>D951+D950</f>
        <v>324.92</v>
      </c>
      <c r="E952" s="14"/>
      <c r="F952" s="13">
        <f>F951+F950</f>
        <v>1117723.6475</v>
      </c>
      <c r="G952" s="13">
        <f>G951+G950</f>
        <v>4470894.59</v>
      </c>
      <c r="L952" s="13"/>
    </row>
    <row r="954" ht="15.75">
      <c r="A954" s="7" t="s">
        <v>107</v>
      </c>
    </row>
    <row r="956" spans="2:7" ht="15.75">
      <c r="B956" s="7" t="s">
        <v>18</v>
      </c>
      <c r="C956" s="11">
        <v>4.11</v>
      </c>
      <c r="D956" s="11">
        <v>9.08</v>
      </c>
      <c r="E956" s="12">
        <v>19958</v>
      </c>
      <c r="F956" s="13">
        <f>G956/4</f>
        <v>45304.66</v>
      </c>
      <c r="G956" s="13">
        <f>D956*E956</f>
        <v>181218.64</v>
      </c>
    </row>
    <row r="957" spans="2:7" ht="15.75">
      <c r="B957" s="7" t="s">
        <v>20</v>
      </c>
      <c r="C957" s="11">
        <v>1.76</v>
      </c>
      <c r="D957" s="11">
        <v>3.52</v>
      </c>
      <c r="E957" s="12">
        <v>19958</v>
      </c>
      <c r="F957" s="13">
        <f>G957/4</f>
        <v>17563.04</v>
      </c>
      <c r="G957" s="13">
        <f>D957*E957</f>
        <v>70252.16</v>
      </c>
    </row>
    <row r="958" spans="2:7" ht="15.75">
      <c r="B958" s="7" t="s">
        <v>22</v>
      </c>
      <c r="C958" s="11">
        <v>4.89</v>
      </c>
      <c r="D958" s="11">
        <v>9.78</v>
      </c>
      <c r="E958" s="12">
        <v>11719</v>
      </c>
      <c r="F958" s="13">
        <f>G958/4</f>
        <v>28652.954999999998</v>
      </c>
      <c r="G958" s="13">
        <f>D958*E958</f>
        <v>114611.81999999999</v>
      </c>
    </row>
    <row r="959" spans="2:7" ht="15.75">
      <c r="B959" s="7" t="s">
        <v>23</v>
      </c>
      <c r="C959" s="11">
        <v>14.11</v>
      </c>
      <c r="D959" s="11">
        <v>27.92</v>
      </c>
      <c r="E959" s="12">
        <v>11719</v>
      </c>
      <c r="F959" s="13">
        <f>G959/4</f>
        <v>81798.62000000001</v>
      </c>
      <c r="G959" s="13">
        <f>D959*E959</f>
        <v>327194.48000000004</v>
      </c>
    </row>
    <row r="960" spans="2:7" ht="15.75">
      <c r="B960" s="7" t="s">
        <v>24</v>
      </c>
      <c r="C960" s="11">
        <f>C959+C958+C957+C956</f>
        <v>24.87</v>
      </c>
      <c r="D960" s="11">
        <f>D959+D958+D957+D956</f>
        <v>50.300000000000004</v>
      </c>
      <c r="E960" s="33" t="s">
        <v>0</v>
      </c>
      <c r="F960" s="13">
        <f>F959+F958+F957+F956</f>
        <v>173319.27500000002</v>
      </c>
      <c r="G960" s="13">
        <f>G959+G958+G957+G956</f>
        <v>693277.1000000001</v>
      </c>
    </row>
    <row r="961" ht="15.75">
      <c r="E961" s="24"/>
    </row>
    <row r="962" spans="2:7" ht="15.75">
      <c r="B962" s="7" t="s">
        <v>26</v>
      </c>
      <c r="C962" s="11">
        <f>C957+C956</f>
        <v>5.87</v>
      </c>
      <c r="D962" s="11">
        <f>D957+D956</f>
        <v>12.6</v>
      </c>
      <c r="E962" s="12">
        <v>19958</v>
      </c>
      <c r="F962" s="13">
        <f>F957+F956</f>
        <v>62867.700000000004</v>
      </c>
      <c r="G962" s="13">
        <f>G957+G956</f>
        <v>251470.80000000002</v>
      </c>
    </row>
    <row r="963" spans="2:7" ht="15.75">
      <c r="B963" s="7" t="s">
        <v>27</v>
      </c>
      <c r="C963" s="11">
        <f>C959+C958</f>
        <v>19</v>
      </c>
      <c r="D963" s="11">
        <f>D959+D958</f>
        <v>37.7</v>
      </c>
      <c r="E963" s="12">
        <v>11719</v>
      </c>
      <c r="F963" s="13">
        <f>F959+F958</f>
        <v>110451.57500000001</v>
      </c>
      <c r="G963" s="13">
        <f>G959+G958</f>
        <v>441806.30000000005</v>
      </c>
    </row>
    <row r="964" spans="2:12" ht="15.75">
      <c r="B964" s="7" t="s">
        <v>24</v>
      </c>
      <c r="C964" s="11">
        <f>C963+C962</f>
        <v>24.87</v>
      </c>
      <c r="D964" s="11">
        <f>D963+D962</f>
        <v>50.300000000000004</v>
      </c>
      <c r="E964" s="14"/>
      <c r="F964" s="13">
        <f>F963+F962</f>
        <v>173319.27500000002</v>
      </c>
      <c r="G964" s="13">
        <f>G963+G962</f>
        <v>693277.1000000001</v>
      </c>
      <c r="L964" s="13"/>
    </row>
    <row r="966" ht="15.75">
      <c r="A966" s="7" t="s">
        <v>108</v>
      </c>
    </row>
    <row r="968" spans="2:7" ht="15.75">
      <c r="B968" s="7" t="s">
        <v>18</v>
      </c>
      <c r="C968" s="11">
        <v>0</v>
      </c>
      <c r="D968" s="11">
        <v>0</v>
      </c>
      <c r="E968" s="12">
        <v>19958</v>
      </c>
      <c r="F968" s="13">
        <f>G968/4</f>
        <v>0</v>
      </c>
      <c r="G968" s="13">
        <f>D968*E968</f>
        <v>0</v>
      </c>
    </row>
    <row r="969" spans="2:7" ht="15.75">
      <c r="B969" s="7" t="s">
        <v>20</v>
      </c>
      <c r="C969" s="11">
        <v>9.02</v>
      </c>
      <c r="D969" s="11">
        <v>20.04</v>
      </c>
      <c r="E969" s="12">
        <v>19958</v>
      </c>
      <c r="F969" s="13">
        <f>G969/4</f>
        <v>99989.58</v>
      </c>
      <c r="G969" s="13">
        <f>D969*E969</f>
        <v>399958.32</v>
      </c>
    </row>
    <row r="970" spans="2:7" ht="15.75">
      <c r="B970" s="7" t="s">
        <v>22</v>
      </c>
      <c r="C970" s="11">
        <v>1.91</v>
      </c>
      <c r="D970" s="11">
        <v>3.64</v>
      </c>
      <c r="E970" s="12">
        <v>11719</v>
      </c>
      <c r="F970" s="13">
        <f>G970/4</f>
        <v>10664.29</v>
      </c>
      <c r="G970" s="13">
        <f>D970*E970</f>
        <v>42657.16</v>
      </c>
    </row>
    <row r="971" spans="2:7" ht="15.75">
      <c r="B971" s="7" t="s">
        <v>23</v>
      </c>
      <c r="C971" s="8">
        <v>27.2</v>
      </c>
      <c r="D971" s="11">
        <v>53.56</v>
      </c>
      <c r="E971" s="12">
        <v>11719</v>
      </c>
      <c r="F971" s="13">
        <f>G971/4</f>
        <v>156917.41</v>
      </c>
      <c r="G971" s="13">
        <f>D971*E971</f>
        <v>627669.64</v>
      </c>
    </row>
    <row r="972" spans="2:7" ht="15.75">
      <c r="B972" s="7" t="s">
        <v>24</v>
      </c>
      <c r="C972" s="11">
        <f>C971+C970+C969+C968</f>
        <v>38.129999999999995</v>
      </c>
      <c r="D972" s="11">
        <f>D971+D970+D969+D968</f>
        <v>77.24000000000001</v>
      </c>
      <c r="E972" s="33" t="s">
        <v>0</v>
      </c>
      <c r="F972" s="13">
        <f>F971+F970+F969+F968</f>
        <v>267571.28</v>
      </c>
      <c r="G972" s="13">
        <f>G971+G970+G969+G968</f>
        <v>1070285.12</v>
      </c>
    </row>
    <row r="973" ht="15.75">
      <c r="E973" s="24"/>
    </row>
    <row r="974" spans="2:7" ht="15.75">
      <c r="B974" s="7" t="s">
        <v>26</v>
      </c>
      <c r="C974" s="11">
        <f>C969+C968</f>
        <v>9.02</v>
      </c>
      <c r="D974" s="11">
        <f>D969+D968</f>
        <v>20.04</v>
      </c>
      <c r="E974" s="12">
        <v>19958</v>
      </c>
      <c r="F974" s="13">
        <f>F969+F968</f>
        <v>99989.58</v>
      </c>
      <c r="G974" s="13">
        <f>G969+G968</f>
        <v>399958.32</v>
      </c>
    </row>
    <row r="975" spans="2:7" ht="15.75">
      <c r="B975" s="7" t="s">
        <v>27</v>
      </c>
      <c r="C975" s="11">
        <f>C971+C970</f>
        <v>29.11</v>
      </c>
      <c r="D975" s="11">
        <f>D971+D970</f>
        <v>57.2</v>
      </c>
      <c r="E975" s="12">
        <v>11719</v>
      </c>
      <c r="F975" s="13">
        <f>F971+F970</f>
        <v>167581.7</v>
      </c>
      <c r="G975" s="13">
        <f>G971+G970</f>
        <v>670326.8</v>
      </c>
    </row>
    <row r="976" spans="2:7" ht="15.75">
      <c r="B976" s="7" t="s">
        <v>24</v>
      </c>
      <c r="C976" s="11">
        <f>C975+C974</f>
        <v>38.129999999999995</v>
      </c>
      <c r="D976" s="11">
        <f>D975+D974</f>
        <v>77.24000000000001</v>
      </c>
      <c r="E976" s="14"/>
      <c r="F976" s="13">
        <f>F975+F974</f>
        <v>267571.28</v>
      </c>
      <c r="G976" s="13">
        <f>G975+G974</f>
        <v>1070285.12</v>
      </c>
    </row>
    <row r="978" ht="15.75">
      <c r="A978" s="7" t="s">
        <v>109</v>
      </c>
    </row>
    <row r="980" spans="2:7" ht="15.75">
      <c r="B980" s="7" t="s">
        <v>18</v>
      </c>
      <c r="C980" s="11">
        <v>8.42</v>
      </c>
      <c r="D980" s="11">
        <v>20.69</v>
      </c>
      <c r="E980" s="12">
        <v>19958</v>
      </c>
      <c r="F980" s="13">
        <f>G980/4</f>
        <v>103232.755</v>
      </c>
      <c r="G980" s="13">
        <f>D980*E980</f>
        <v>412931.02</v>
      </c>
    </row>
    <row r="981" spans="2:7" ht="15.75">
      <c r="B981" s="7" t="s">
        <v>20</v>
      </c>
      <c r="C981" s="11">
        <v>16.07</v>
      </c>
      <c r="D981" s="11">
        <v>44.21</v>
      </c>
      <c r="E981" s="12">
        <v>19958</v>
      </c>
      <c r="F981" s="13">
        <f>G981/4</f>
        <v>220585.795</v>
      </c>
      <c r="G981" s="13">
        <f>D981*E981</f>
        <v>882343.18</v>
      </c>
    </row>
    <row r="982" spans="2:7" ht="15.75">
      <c r="B982" s="7" t="s">
        <v>22</v>
      </c>
      <c r="C982" s="11">
        <v>17.92</v>
      </c>
      <c r="D982" s="11">
        <v>36.04</v>
      </c>
      <c r="E982" s="12">
        <v>11719</v>
      </c>
      <c r="F982" s="13">
        <f>G982/4</f>
        <v>105588.19</v>
      </c>
      <c r="G982" s="13">
        <f>D982*E982</f>
        <v>422352.76</v>
      </c>
    </row>
    <row r="983" spans="2:7" ht="15.75">
      <c r="B983" s="7" t="s">
        <v>23</v>
      </c>
      <c r="C983" s="11">
        <v>92.03</v>
      </c>
      <c r="D983" s="11">
        <v>184.83</v>
      </c>
      <c r="E983" s="12">
        <v>11719</v>
      </c>
      <c r="F983" s="13">
        <f>G983/4</f>
        <v>541505.6925</v>
      </c>
      <c r="G983" s="13">
        <f>D983*E983</f>
        <v>2166022.77</v>
      </c>
    </row>
    <row r="984" spans="2:7" ht="15.75">
      <c r="B984" s="7" t="s">
        <v>24</v>
      </c>
      <c r="C984" s="11">
        <f>C983+C982+C981+C980</f>
        <v>134.44</v>
      </c>
      <c r="D984" s="11">
        <f>D983+D982+D981+D980</f>
        <v>285.77</v>
      </c>
      <c r="E984" s="33" t="s">
        <v>0</v>
      </c>
      <c r="F984" s="13">
        <f>F983+F982+F981+F980</f>
        <v>970912.4325000001</v>
      </c>
      <c r="G984" s="13">
        <f>G983+G982+G981+G980</f>
        <v>3883649.7300000004</v>
      </c>
    </row>
    <row r="985" ht="15.75">
      <c r="E985" s="24"/>
    </row>
    <row r="986" spans="2:7" ht="15.75">
      <c r="B986" s="7" t="s">
        <v>26</v>
      </c>
      <c r="C986" s="11">
        <f>C981+C980</f>
        <v>24.490000000000002</v>
      </c>
      <c r="D986" s="11">
        <f>D981+D980</f>
        <v>64.9</v>
      </c>
      <c r="E986" s="12">
        <v>19958</v>
      </c>
      <c r="F986" s="13">
        <f>F981+F980</f>
        <v>323818.55000000005</v>
      </c>
      <c r="G986" s="13">
        <f>G981+G980</f>
        <v>1295274.2000000002</v>
      </c>
    </row>
    <row r="987" spans="2:7" ht="15.75">
      <c r="B987" s="7" t="s">
        <v>27</v>
      </c>
      <c r="C987" s="11">
        <f>C983+C982</f>
        <v>109.95</v>
      </c>
      <c r="D987" s="11">
        <f>D983+D982</f>
        <v>220.87</v>
      </c>
      <c r="E987" s="12">
        <v>11719</v>
      </c>
      <c r="F987" s="13">
        <f>F983+F982</f>
        <v>647093.8825000001</v>
      </c>
      <c r="G987" s="13">
        <f>G983+G982</f>
        <v>2588375.5300000003</v>
      </c>
    </row>
    <row r="988" spans="2:7" ht="15.75">
      <c r="B988" s="7" t="s">
        <v>24</v>
      </c>
      <c r="C988" s="11">
        <f>C987+C986</f>
        <v>134.44</v>
      </c>
      <c r="D988" s="11">
        <f>D987+D986</f>
        <v>285.77</v>
      </c>
      <c r="E988" s="14"/>
      <c r="F988" s="13">
        <f>F987+F986</f>
        <v>970912.4325000001</v>
      </c>
      <c r="G988" s="13">
        <f>G987+G986</f>
        <v>3883649.7300000004</v>
      </c>
    </row>
    <row r="989" ht="15.75">
      <c r="L989" s="13"/>
    </row>
    <row r="990" ht="15.75">
      <c r="A990" s="7" t="s">
        <v>110</v>
      </c>
    </row>
    <row r="992" spans="2:7" ht="15.75">
      <c r="B992" s="7" t="s">
        <v>18</v>
      </c>
      <c r="C992" s="15">
        <v>0</v>
      </c>
      <c r="D992" s="15">
        <v>0</v>
      </c>
      <c r="E992" s="12">
        <v>19958</v>
      </c>
      <c r="F992" s="13">
        <f>G992/4</f>
        <v>0</v>
      </c>
      <c r="G992" s="13">
        <f>D992*E992</f>
        <v>0</v>
      </c>
    </row>
    <row r="993" spans="2:7" ht="15.75">
      <c r="B993" s="7" t="s">
        <v>20</v>
      </c>
      <c r="C993" s="15">
        <v>3.36</v>
      </c>
      <c r="D993" s="15">
        <v>6.72</v>
      </c>
      <c r="E993" s="12">
        <v>19958</v>
      </c>
      <c r="F993" s="13">
        <f>G993/4</f>
        <v>33529.44</v>
      </c>
      <c r="G993" s="13">
        <f>D993*E993</f>
        <v>134117.76</v>
      </c>
    </row>
    <row r="994" spans="2:7" ht="15.75">
      <c r="B994" s="7" t="s">
        <v>22</v>
      </c>
      <c r="C994" s="15">
        <v>1.83</v>
      </c>
      <c r="D994" s="15">
        <v>3.66</v>
      </c>
      <c r="E994" s="12">
        <v>11719</v>
      </c>
      <c r="F994" s="13">
        <f>G994/4</f>
        <v>10722.885</v>
      </c>
      <c r="G994" s="13">
        <f>D994*E994</f>
        <v>42891.54</v>
      </c>
    </row>
    <row r="995" spans="2:7" ht="15.75">
      <c r="B995" s="7" t="s">
        <v>23</v>
      </c>
      <c r="C995" s="15">
        <v>16.6</v>
      </c>
      <c r="D995" s="15">
        <v>33.2</v>
      </c>
      <c r="E995" s="12">
        <v>11719</v>
      </c>
      <c r="F995" s="13">
        <f>G995/4</f>
        <v>97267.70000000001</v>
      </c>
      <c r="G995" s="13">
        <f>D995*E995</f>
        <v>389070.80000000005</v>
      </c>
    </row>
    <row r="996" spans="2:7" ht="15.75">
      <c r="B996" s="7" t="s">
        <v>24</v>
      </c>
      <c r="C996" s="11">
        <f>C995+C994+C993+C992</f>
        <v>21.79</v>
      </c>
      <c r="D996" s="11">
        <f>D995+D994+D993+D992</f>
        <v>43.58</v>
      </c>
      <c r="E996" s="33" t="s">
        <v>0</v>
      </c>
      <c r="F996" s="13">
        <f>F995+F994+F993+F992</f>
        <v>141520.02500000002</v>
      </c>
      <c r="G996" s="13">
        <f>G995+G994+G993+G992</f>
        <v>566080.1000000001</v>
      </c>
    </row>
    <row r="997" ht="15.75">
      <c r="E997" s="24"/>
    </row>
    <row r="998" spans="2:7" ht="15.75">
      <c r="B998" s="7" t="s">
        <v>26</v>
      </c>
      <c r="C998" s="11">
        <f>C993+C992</f>
        <v>3.36</v>
      </c>
      <c r="D998" s="11">
        <f>D993+D992</f>
        <v>6.72</v>
      </c>
      <c r="E998" s="12">
        <v>19958</v>
      </c>
      <c r="F998" s="13">
        <f>F993+F992</f>
        <v>33529.44</v>
      </c>
      <c r="G998" s="13">
        <f>G993+G992</f>
        <v>134117.76</v>
      </c>
    </row>
    <row r="999" spans="2:7" ht="15.75">
      <c r="B999" s="7" t="s">
        <v>27</v>
      </c>
      <c r="C999" s="11">
        <f>C995+C994</f>
        <v>18.43</v>
      </c>
      <c r="D999" s="11">
        <f>D995+D994</f>
        <v>36.86</v>
      </c>
      <c r="E999" s="12">
        <v>11719</v>
      </c>
      <c r="F999" s="13">
        <f>F995+F994</f>
        <v>107990.585</v>
      </c>
      <c r="G999" s="13">
        <f>G995+G994</f>
        <v>431962.34</v>
      </c>
    </row>
    <row r="1000" spans="2:7" ht="15.75">
      <c r="B1000" s="7" t="s">
        <v>24</v>
      </c>
      <c r="C1000" s="11">
        <f>C999+C998</f>
        <v>21.79</v>
      </c>
      <c r="D1000" s="11">
        <f>D999+D998</f>
        <v>43.58</v>
      </c>
      <c r="E1000" s="14"/>
      <c r="F1000" s="13">
        <f>F999+F998</f>
        <v>141520.02500000002</v>
      </c>
      <c r="G1000" s="13">
        <f>G999+G998</f>
        <v>566080.1000000001</v>
      </c>
    </row>
    <row r="1001" ht="15.75">
      <c r="L1001" s="13"/>
    </row>
    <row r="1002" spans="3:4" ht="15.75">
      <c r="C1002" s="15"/>
      <c r="D1002" s="15"/>
    </row>
    <row r="1003" spans="1:4" ht="15.75">
      <c r="A1003" s="7" t="s">
        <v>111</v>
      </c>
      <c r="C1003" s="15"/>
      <c r="D1003" s="15"/>
    </row>
    <row r="1005" spans="2:7" ht="15.75">
      <c r="B1005" s="7" t="s">
        <v>18</v>
      </c>
      <c r="C1005" s="11">
        <v>8.47</v>
      </c>
      <c r="D1005" s="11">
        <v>28.95</v>
      </c>
      <c r="E1005" s="12">
        <v>19958</v>
      </c>
      <c r="F1005" s="13">
        <f>G1005/4</f>
        <v>144446.025</v>
      </c>
      <c r="G1005" s="13">
        <f>D1005*E1005</f>
        <v>577784.1</v>
      </c>
    </row>
    <row r="1006" spans="2:7" ht="15.75">
      <c r="B1006" s="7" t="s">
        <v>20</v>
      </c>
      <c r="C1006" s="11">
        <v>10.03</v>
      </c>
      <c r="D1006" s="11">
        <v>24.5</v>
      </c>
      <c r="E1006" s="12">
        <v>19958</v>
      </c>
      <c r="F1006" s="13">
        <f>G1006/4</f>
        <v>122242.75</v>
      </c>
      <c r="G1006" s="13">
        <f>D1006*E1006</f>
        <v>488971</v>
      </c>
    </row>
    <row r="1007" spans="2:7" ht="15.75">
      <c r="B1007" s="7" t="s">
        <v>22</v>
      </c>
      <c r="C1007" s="11">
        <v>17.77</v>
      </c>
      <c r="D1007" s="11">
        <v>36.17</v>
      </c>
      <c r="E1007" s="12">
        <v>11719</v>
      </c>
      <c r="F1007" s="13">
        <f>G1007/4</f>
        <v>105969.05750000001</v>
      </c>
      <c r="G1007" s="13">
        <f>D1007*E1007</f>
        <v>423876.23000000004</v>
      </c>
    </row>
    <row r="1008" spans="2:7" ht="15.75">
      <c r="B1008" s="7" t="s">
        <v>23</v>
      </c>
      <c r="C1008" s="11">
        <v>82.88</v>
      </c>
      <c r="D1008" s="11">
        <v>165.49</v>
      </c>
      <c r="E1008" s="12">
        <v>11719</v>
      </c>
      <c r="F1008" s="13">
        <f>G1008/4</f>
        <v>484844.3275</v>
      </c>
      <c r="G1008" s="13">
        <f>D1008*E1008</f>
        <v>1939377.31</v>
      </c>
    </row>
    <row r="1009" spans="2:7" ht="15.75">
      <c r="B1009" s="7" t="s">
        <v>24</v>
      </c>
      <c r="C1009" s="11">
        <f>C1008+C1007+C1006+C1005</f>
        <v>119.14999999999999</v>
      </c>
      <c r="D1009" s="11">
        <f>D1008+D1007+D1006+D1005</f>
        <v>255.11</v>
      </c>
      <c r="E1009" s="33" t="s">
        <v>0</v>
      </c>
      <c r="F1009" s="13">
        <f>F1008+F1007+F1006+F1005</f>
        <v>857502.16</v>
      </c>
      <c r="G1009" s="13">
        <f>G1008+G1007+G1006+G1005</f>
        <v>3430008.64</v>
      </c>
    </row>
    <row r="1010" ht="15.75">
      <c r="E1010" s="24"/>
    </row>
    <row r="1011" spans="2:7" ht="15.75">
      <c r="B1011" s="7" t="s">
        <v>26</v>
      </c>
      <c r="C1011" s="11">
        <f>C1006+C1005</f>
        <v>18.5</v>
      </c>
      <c r="D1011" s="11">
        <f>D1006+D1005</f>
        <v>53.45</v>
      </c>
      <c r="E1011" s="12">
        <v>19958</v>
      </c>
      <c r="F1011" s="13">
        <f>F1006+F1005</f>
        <v>266688.775</v>
      </c>
      <c r="G1011" s="13">
        <f>G1006+G1005</f>
        <v>1066755.1</v>
      </c>
    </row>
    <row r="1012" spans="2:7" ht="15.75">
      <c r="B1012" s="7" t="s">
        <v>27</v>
      </c>
      <c r="C1012" s="11">
        <f>C1008+C1007</f>
        <v>100.64999999999999</v>
      </c>
      <c r="D1012" s="11">
        <f>D1008+D1007</f>
        <v>201.66000000000003</v>
      </c>
      <c r="E1012" s="12">
        <v>11719</v>
      </c>
      <c r="F1012" s="13">
        <f>F1008+F1007</f>
        <v>590813.385</v>
      </c>
      <c r="G1012" s="13">
        <f>G1008+G1007</f>
        <v>2363253.54</v>
      </c>
    </row>
    <row r="1013" spans="2:12" ht="15.75">
      <c r="B1013" s="7" t="s">
        <v>24</v>
      </c>
      <c r="C1013" s="11">
        <f>C1012+C1011</f>
        <v>119.14999999999999</v>
      </c>
      <c r="D1013" s="11">
        <f>D1012+D1011</f>
        <v>255.11</v>
      </c>
      <c r="E1013" s="14"/>
      <c r="F1013" s="13">
        <f>F1012+F1011</f>
        <v>857502.16</v>
      </c>
      <c r="G1013" s="13">
        <f>G1012+G1011</f>
        <v>3430008.64</v>
      </c>
      <c r="L1013" s="13"/>
    </row>
    <row r="1015" ht="15.75">
      <c r="A1015" s="7" t="s">
        <v>112</v>
      </c>
    </row>
    <row r="1017" spans="2:7" ht="15.75">
      <c r="B1017" s="7" t="s">
        <v>18</v>
      </c>
      <c r="C1017" s="11">
        <v>8.01</v>
      </c>
      <c r="D1017" s="11">
        <v>27.37</v>
      </c>
      <c r="E1017" s="12">
        <v>19958</v>
      </c>
      <c r="F1017" s="13">
        <f>G1017/4</f>
        <v>136562.615</v>
      </c>
      <c r="G1017" s="13">
        <f>D1017*E1017</f>
        <v>546250.46</v>
      </c>
    </row>
    <row r="1018" spans="2:7" ht="15.75">
      <c r="B1018" s="7" t="s">
        <v>20</v>
      </c>
      <c r="C1018" s="11">
        <v>7.79</v>
      </c>
      <c r="D1018" s="11">
        <v>20.88</v>
      </c>
      <c r="E1018" s="12">
        <v>19958</v>
      </c>
      <c r="F1018" s="13">
        <f>G1018/4</f>
        <v>104180.76</v>
      </c>
      <c r="G1018" s="13">
        <f>D1018*E1018</f>
        <v>416723.04</v>
      </c>
    </row>
    <row r="1019" spans="2:7" ht="15.75">
      <c r="B1019" s="7" t="s">
        <v>22</v>
      </c>
      <c r="C1019" s="11">
        <v>10.92</v>
      </c>
      <c r="D1019" s="11">
        <v>24.92</v>
      </c>
      <c r="E1019" s="12">
        <v>11719</v>
      </c>
      <c r="F1019" s="13">
        <f>G1019/4</f>
        <v>73009.37000000001</v>
      </c>
      <c r="G1019" s="13">
        <f>D1019*E1019</f>
        <v>292037.48000000004</v>
      </c>
    </row>
    <row r="1020" spans="2:7" ht="15.75">
      <c r="B1020" s="7" t="s">
        <v>23</v>
      </c>
      <c r="C1020" s="11">
        <v>74.26</v>
      </c>
      <c r="D1020" s="11">
        <v>148.29</v>
      </c>
      <c r="E1020" s="12">
        <v>11719</v>
      </c>
      <c r="F1020" s="13">
        <f>G1020/4</f>
        <v>434452.6275</v>
      </c>
      <c r="G1020" s="13">
        <f>D1020*E1020</f>
        <v>1737810.51</v>
      </c>
    </row>
    <row r="1021" spans="2:7" ht="15.75">
      <c r="B1021" s="7" t="s">
        <v>24</v>
      </c>
      <c r="C1021" s="11">
        <f>C1020+C1019+C1018+C1017</f>
        <v>100.98000000000002</v>
      </c>
      <c r="D1021" s="11">
        <f>D1020+D1019+D1018+D1017</f>
        <v>221.45999999999998</v>
      </c>
      <c r="E1021" s="33" t="s">
        <v>0</v>
      </c>
      <c r="F1021" s="13">
        <f>F1020+F1019+F1018+F1017</f>
        <v>748205.3724999999</v>
      </c>
      <c r="G1021" s="13">
        <f>G1020+G1019+G1018+G1017</f>
        <v>2992821.4899999998</v>
      </c>
    </row>
    <row r="1022" ht="15.75">
      <c r="E1022" s="24"/>
    </row>
    <row r="1023" spans="2:7" ht="15.75">
      <c r="B1023" s="7" t="s">
        <v>26</v>
      </c>
      <c r="C1023" s="11">
        <f>C1018+C1017</f>
        <v>15.8</v>
      </c>
      <c r="D1023" s="11">
        <f>D1018+D1017</f>
        <v>48.25</v>
      </c>
      <c r="E1023" s="12">
        <v>19958</v>
      </c>
      <c r="F1023" s="13">
        <f>F1018+F1017</f>
        <v>240743.375</v>
      </c>
      <c r="G1023" s="13">
        <f>G1018+G1017</f>
        <v>962973.5</v>
      </c>
    </row>
    <row r="1024" spans="2:7" ht="15.75">
      <c r="B1024" s="7" t="s">
        <v>27</v>
      </c>
      <c r="C1024" s="11">
        <f>C1020+C1019</f>
        <v>85.18</v>
      </c>
      <c r="D1024" s="11">
        <f>D1020+D1019</f>
        <v>173.20999999999998</v>
      </c>
      <c r="E1024" s="12">
        <v>11719</v>
      </c>
      <c r="F1024" s="13">
        <f>F1020+F1019</f>
        <v>507461.9975</v>
      </c>
      <c r="G1024" s="13">
        <f>G1020+G1019</f>
        <v>2029847.99</v>
      </c>
    </row>
    <row r="1025" spans="2:7" ht="15.75">
      <c r="B1025" s="7" t="s">
        <v>24</v>
      </c>
      <c r="C1025" s="11">
        <f>C1024+C1023</f>
        <v>100.98</v>
      </c>
      <c r="D1025" s="11">
        <f>D1024+D1023</f>
        <v>221.45999999999998</v>
      </c>
      <c r="E1025" s="14"/>
      <c r="F1025" s="13">
        <f>F1024+F1023</f>
        <v>748205.3725</v>
      </c>
      <c r="G1025" s="13">
        <f>G1024+G1023</f>
        <v>2992821.49</v>
      </c>
    </row>
    <row r="1026" ht="15.75">
      <c r="L1026" s="13"/>
    </row>
    <row r="1027" ht="15.75">
      <c r="A1027" s="7" t="s">
        <v>113</v>
      </c>
    </row>
    <row r="1029" spans="2:7" ht="15.75">
      <c r="B1029" s="7" t="s">
        <v>18</v>
      </c>
      <c r="C1029" s="11">
        <v>0</v>
      </c>
      <c r="D1029" s="11">
        <v>0</v>
      </c>
      <c r="E1029" s="12">
        <v>19958</v>
      </c>
      <c r="F1029" s="13">
        <f>G1029/4</f>
        <v>0</v>
      </c>
      <c r="G1029" s="13">
        <f>D1029*E1029</f>
        <v>0</v>
      </c>
    </row>
    <row r="1030" spans="2:7" ht="15.75">
      <c r="B1030" s="7" t="s">
        <v>20</v>
      </c>
      <c r="C1030" s="11">
        <v>3.73</v>
      </c>
      <c r="D1030" s="11">
        <v>7.46</v>
      </c>
      <c r="E1030" s="12">
        <v>19958</v>
      </c>
      <c r="F1030" s="13">
        <f>G1030/4</f>
        <v>37221.67</v>
      </c>
      <c r="G1030" s="13">
        <f>D1030*E1030</f>
        <v>148886.68</v>
      </c>
    </row>
    <row r="1031" spans="2:7" ht="15.75">
      <c r="B1031" s="7" t="s">
        <v>22</v>
      </c>
      <c r="C1031" s="11">
        <v>3.25</v>
      </c>
      <c r="D1031" s="11">
        <v>6.5</v>
      </c>
      <c r="E1031" s="12">
        <v>11719</v>
      </c>
      <c r="F1031" s="13">
        <f>G1031/4</f>
        <v>19043.375</v>
      </c>
      <c r="G1031" s="13">
        <f>D1031*E1031</f>
        <v>76173.5</v>
      </c>
    </row>
    <row r="1032" spans="2:7" ht="15.75">
      <c r="B1032" s="7" t="s">
        <v>23</v>
      </c>
      <c r="C1032" s="11">
        <v>22.61</v>
      </c>
      <c r="D1032" s="11">
        <v>46.43</v>
      </c>
      <c r="E1032" s="12">
        <v>11719</v>
      </c>
      <c r="F1032" s="13">
        <f>G1032/4</f>
        <v>136028.2925</v>
      </c>
      <c r="G1032" s="13">
        <f>D1032*E1032</f>
        <v>544113.17</v>
      </c>
    </row>
    <row r="1033" spans="2:7" ht="15.75">
      <c r="B1033" s="7" t="s">
        <v>24</v>
      </c>
      <c r="C1033" s="11">
        <f>C1032+C1031+C1030+C1029</f>
        <v>29.59</v>
      </c>
      <c r="D1033" s="11">
        <f>D1032+D1031+D1030+D1029</f>
        <v>60.39</v>
      </c>
      <c r="E1033" s="33" t="s">
        <v>0</v>
      </c>
      <c r="F1033" s="13">
        <f>F1032+F1031+F1030+F1029</f>
        <v>192293.33750000002</v>
      </c>
      <c r="G1033" s="13">
        <f>G1032+G1031+G1030+G1029</f>
        <v>769173.3500000001</v>
      </c>
    </row>
    <row r="1034" ht="15.75">
      <c r="E1034" s="24"/>
    </row>
    <row r="1035" spans="2:7" ht="15.75">
      <c r="B1035" s="7" t="s">
        <v>26</v>
      </c>
      <c r="C1035" s="11">
        <f>C1030+C1029</f>
        <v>3.73</v>
      </c>
      <c r="D1035" s="11">
        <f>D1030+D1029</f>
        <v>7.46</v>
      </c>
      <c r="E1035" s="12">
        <v>19958</v>
      </c>
      <c r="F1035" s="13">
        <f>F1030+F1029</f>
        <v>37221.67</v>
      </c>
      <c r="G1035" s="13">
        <f>G1030+G1029</f>
        <v>148886.68</v>
      </c>
    </row>
    <row r="1036" spans="2:7" ht="15.75">
      <c r="B1036" s="7" t="s">
        <v>27</v>
      </c>
      <c r="C1036" s="11">
        <f>C1032+C1031</f>
        <v>25.86</v>
      </c>
      <c r="D1036" s="11">
        <f>D1032+D1031</f>
        <v>52.93</v>
      </c>
      <c r="E1036" s="12">
        <v>11719</v>
      </c>
      <c r="F1036" s="13">
        <f>F1032+F1031</f>
        <v>155071.6675</v>
      </c>
      <c r="G1036" s="13">
        <f>G1032+G1031</f>
        <v>620286.67</v>
      </c>
    </row>
    <row r="1037" spans="2:7" ht="15.75">
      <c r="B1037" s="7" t="s">
        <v>24</v>
      </c>
      <c r="C1037" s="11">
        <f>C1036+C1035</f>
        <v>29.59</v>
      </c>
      <c r="D1037" s="11">
        <f>D1036+D1035</f>
        <v>60.39</v>
      </c>
      <c r="E1037" s="14"/>
      <c r="F1037" s="13">
        <f>F1036+F1035</f>
        <v>192293.33750000002</v>
      </c>
      <c r="G1037" s="13">
        <f>G1036+G1035</f>
        <v>769173.3500000001</v>
      </c>
    </row>
    <row r="1040" ht="15.75">
      <c r="A1040" s="7" t="s">
        <v>114</v>
      </c>
    </row>
    <row r="1041" ht="15.75">
      <c r="L1041" s="13"/>
    </row>
    <row r="1042" spans="2:7" ht="15.75">
      <c r="B1042" s="7" t="s">
        <v>18</v>
      </c>
      <c r="C1042" s="11">
        <f aca="true" t="shared" si="6" ref="C1042:D1045">SUM(C835,C847,C859,C871,C883,C896,C908,C920,C932,C944,C956,C968,C980,C992,C1005,C1017,C1029)</f>
        <v>54.349999999999994</v>
      </c>
      <c r="D1042" s="11">
        <f t="shared" si="6"/>
        <v>167.6</v>
      </c>
      <c r="E1042" s="12">
        <v>19958</v>
      </c>
      <c r="F1042" s="13">
        <f>G1042/4</f>
        <v>836240.2</v>
      </c>
      <c r="G1042" s="13">
        <f>D1042*E1042</f>
        <v>3344960.8</v>
      </c>
    </row>
    <row r="1043" spans="2:7" ht="15.75">
      <c r="B1043" s="7" t="s">
        <v>20</v>
      </c>
      <c r="C1043" s="11">
        <f t="shared" si="6"/>
        <v>88.21000000000002</v>
      </c>
      <c r="D1043" s="11">
        <f t="shared" si="6"/>
        <v>210.51000000000002</v>
      </c>
      <c r="E1043" s="12">
        <v>19958</v>
      </c>
      <c r="F1043" s="13">
        <f>G1043/4</f>
        <v>1050339.645</v>
      </c>
      <c r="G1043" s="13">
        <f>D1043*E1043</f>
        <v>4201358.58</v>
      </c>
    </row>
    <row r="1044" spans="2:7" ht="15.75">
      <c r="B1044" s="7" t="s">
        <v>22</v>
      </c>
      <c r="C1044" s="11">
        <f t="shared" si="6"/>
        <v>114.89</v>
      </c>
      <c r="D1044" s="11">
        <f t="shared" si="6"/>
        <v>241.95999999999998</v>
      </c>
      <c r="E1044" s="12">
        <v>11719</v>
      </c>
      <c r="F1044" s="13">
        <f>G1044/4</f>
        <v>708882.3099999999</v>
      </c>
      <c r="G1044" s="13">
        <f>D1044*E1044</f>
        <v>2835529.2399999998</v>
      </c>
    </row>
    <row r="1045" spans="2:7" ht="15.75">
      <c r="B1045" s="7" t="s">
        <v>23</v>
      </c>
      <c r="C1045" s="11">
        <f t="shared" si="6"/>
        <v>626.38</v>
      </c>
      <c r="D1045" s="11">
        <f t="shared" si="6"/>
        <v>1256.2500000000002</v>
      </c>
      <c r="E1045" s="12">
        <v>11719</v>
      </c>
      <c r="F1045" s="13">
        <f>G1045/4</f>
        <v>3680498.4375000005</v>
      </c>
      <c r="G1045" s="13">
        <f>D1045*E1045</f>
        <v>14721993.750000002</v>
      </c>
    </row>
    <row r="1046" spans="2:7" ht="15.75">
      <c r="B1046" s="7" t="s">
        <v>24</v>
      </c>
      <c r="C1046" s="11">
        <f>SUM(C1042:C1045)</f>
        <v>883.8299999999999</v>
      </c>
      <c r="D1046" s="11">
        <f>SUM(D1042:D1045)</f>
        <v>1876.3200000000002</v>
      </c>
      <c r="E1046" s="33" t="s">
        <v>0</v>
      </c>
      <c r="F1046" s="13">
        <f>F1045+F1044+F1043+F1042</f>
        <v>6275960.5925</v>
      </c>
      <c r="G1046" s="13">
        <f>G1045+G1044+G1043+G1042</f>
        <v>25103842.37</v>
      </c>
    </row>
    <row r="1047" ht="15.75">
      <c r="E1047" s="24"/>
    </row>
    <row r="1048" spans="2:7" ht="15.75">
      <c r="B1048" s="7" t="s">
        <v>26</v>
      </c>
      <c r="C1048" s="11">
        <f>SUM(C1042:C1043)</f>
        <v>142.56</v>
      </c>
      <c r="D1048" s="11">
        <f>SUM(D1042:D1043)</f>
        <v>378.11</v>
      </c>
      <c r="E1048" s="12">
        <v>19958</v>
      </c>
      <c r="F1048" s="13">
        <f>F1043+F1042</f>
        <v>1886579.845</v>
      </c>
      <c r="G1048" s="13">
        <f>G1043+G1042</f>
        <v>7546319.38</v>
      </c>
    </row>
    <row r="1049" spans="2:7" ht="15.75">
      <c r="B1049" s="7" t="s">
        <v>27</v>
      </c>
      <c r="C1049" s="11">
        <f>SUM(C1044:C1045)</f>
        <v>741.27</v>
      </c>
      <c r="D1049" s="11">
        <f>SUM(D1044:D1045)</f>
        <v>1498.2100000000003</v>
      </c>
      <c r="E1049" s="12">
        <v>11719</v>
      </c>
      <c r="F1049" s="13">
        <f>F1045+F1044</f>
        <v>4389380.7475000005</v>
      </c>
      <c r="G1049" s="13">
        <f>G1045+G1044</f>
        <v>17557522.990000002</v>
      </c>
    </row>
    <row r="1050" spans="2:7" ht="15.75">
      <c r="B1050" s="7" t="s">
        <v>24</v>
      </c>
      <c r="C1050" s="11">
        <f>SUM(C1048:C1049)</f>
        <v>883.8299999999999</v>
      </c>
      <c r="D1050" s="11">
        <f>SUM(D1048:D1049)</f>
        <v>1876.3200000000002</v>
      </c>
      <c r="E1050" s="14"/>
      <c r="F1050" s="13">
        <f>F1049+F1048</f>
        <v>6275960.5925</v>
      </c>
      <c r="G1050" s="13">
        <f>G1049+G1048</f>
        <v>25103842.37</v>
      </c>
    </row>
    <row r="1053" ht="15.75">
      <c r="A1053" s="7" t="s">
        <v>115</v>
      </c>
    </row>
    <row r="1055" ht="15.75">
      <c r="A1055" s="7" t="s">
        <v>116</v>
      </c>
    </row>
    <row r="1057" spans="2:7" ht="15.75">
      <c r="B1057" s="7" t="s">
        <v>18</v>
      </c>
      <c r="C1057" s="11">
        <v>16.14</v>
      </c>
      <c r="D1057" s="11">
        <v>70.3</v>
      </c>
      <c r="E1057" s="12">
        <v>19958</v>
      </c>
      <c r="F1057" s="13">
        <f>G1057/4</f>
        <v>350761.85</v>
      </c>
      <c r="G1057" s="13">
        <f>D1057*E1057</f>
        <v>1403047.4</v>
      </c>
    </row>
    <row r="1058" spans="2:7" ht="15.75">
      <c r="B1058" s="7" t="s">
        <v>20</v>
      </c>
      <c r="C1058" s="11">
        <v>36.78</v>
      </c>
      <c r="D1058" s="11">
        <v>121.09</v>
      </c>
      <c r="E1058" s="12">
        <v>19958</v>
      </c>
      <c r="F1058" s="13">
        <f>G1058/4</f>
        <v>604178.555</v>
      </c>
      <c r="G1058" s="13">
        <f>D1058*E1058</f>
        <v>2416714.22</v>
      </c>
    </row>
    <row r="1059" spans="2:7" ht="15.75">
      <c r="B1059" s="7" t="s">
        <v>22</v>
      </c>
      <c r="C1059" s="11">
        <v>14.18</v>
      </c>
      <c r="D1059" s="11">
        <v>30.86</v>
      </c>
      <c r="E1059" s="12">
        <v>11719</v>
      </c>
      <c r="F1059" s="13">
        <f>G1059/4</f>
        <v>90412.08499999999</v>
      </c>
      <c r="G1059" s="13">
        <f>D1059*E1059</f>
        <v>361648.33999999997</v>
      </c>
    </row>
    <row r="1060" spans="2:7" ht="15.75">
      <c r="B1060" s="7" t="s">
        <v>23</v>
      </c>
      <c r="C1060" s="11">
        <v>144.55</v>
      </c>
      <c r="D1060" s="11">
        <v>300.03</v>
      </c>
      <c r="E1060" s="12">
        <v>11719</v>
      </c>
      <c r="F1060" s="13">
        <f>G1060/4</f>
        <v>879012.8925</v>
      </c>
      <c r="G1060" s="13">
        <f>D1060*E1060</f>
        <v>3516051.57</v>
      </c>
    </row>
    <row r="1061" spans="2:7" ht="15.75">
      <c r="B1061" s="7" t="s">
        <v>24</v>
      </c>
      <c r="C1061" s="11">
        <f>C1060+C1059+C1058+C1057</f>
        <v>211.65000000000003</v>
      </c>
      <c r="D1061" s="11">
        <f>D1060+D1059+D1058+D1057</f>
        <v>522.28</v>
      </c>
      <c r="E1061" s="33" t="s">
        <v>0</v>
      </c>
      <c r="F1061" s="13">
        <f>F1060+F1059+F1058+F1057</f>
        <v>1924365.3824999998</v>
      </c>
      <c r="G1061" s="13">
        <f>G1060+G1059+G1058+G1057</f>
        <v>7697461.529999999</v>
      </c>
    </row>
    <row r="1062" ht="15.75">
      <c r="E1062" s="24"/>
    </row>
    <row r="1063" spans="2:7" ht="15.75">
      <c r="B1063" s="7" t="s">
        <v>26</v>
      </c>
      <c r="C1063" s="11">
        <f>C1058+C1057</f>
        <v>52.92</v>
      </c>
      <c r="D1063" s="11">
        <f>D1058+D1057</f>
        <v>191.39</v>
      </c>
      <c r="E1063" s="12">
        <v>19958</v>
      </c>
      <c r="F1063" s="13">
        <f>F1057+F1058</f>
        <v>954940.405</v>
      </c>
      <c r="G1063" s="13">
        <f>G1058+G1057</f>
        <v>3819761.62</v>
      </c>
    </row>
    <row r="1064" spans="2:7" ht="15.75">
      <c r="B1064" s="7" t="s">
        <v>27</v>
      </c>
      <c r="C1064" s="11">
        <f>C1060+C1059</f>
        <v>158.73000000000002</v>
      </c>
      <c r="D1064" s="11">
        <f>D1060+D1059</f>
        <v>330.89</v>
      </c>
      <c r="E1064" s="12">
        <v>11719</v>
      </c>
      <c r="F1064" s="13">
        <f>F1059+F1060</f>
        <v>969424.9774999999</v>
      </c>
      <c r="G1064" s="13">
        <f>G1060+G1059</f>
        <v>3877699.9099999997</v>
      </c>
    </row>
    <row r="1065" spans="2:12" ht="15.75">
      <c r="B1065" s="7" t="s">
        <v>24</v>
      </c>
      <c r="C1065" s="11">
        <f>C1064+C1063</f>
        <v>211.65000000000003</v>
      </c>
      <c r="D1065" s="11">
        <f>D1064+D1063</f>
        <v>522.28</v>
      </c>
      <c r="E1065" s="14"/>
      <c r="F1065" s="13">
        <f>F1064+F1063</f>
        <v>1924365.3824999998</v>
      </c>
      <c r="G1065" s="13">
        <f>G1064+G1063</f>
        <v>7697461.529999999</v>
      </c>
      <c r="L1065" s="13"/>
    </row>
    <row r="1067" ht="15.75">
      <c r="A1067" s="7" t="s">
        <v>117</v>
      </c>
    </row>
    <row r="1069" spans="2:7" ht="15.75">
      <c r="B1069" s="7" t="s">
        <v>18</v>
      </c>
      <c r="C1069" s="15">
        <v>0</v>
      </c>
      <c r="D1069" s="15">
        <v>0</v>
      </c>
      <c r="E1069" s="12">
        <v>19958</v>
      </c>
      <c r="F1069" s="13">
        <f>G1069/4</f>
        <v>0</v>
      </c>
      <c r="G1069" s="13">
        <f>D1069*E1069</f>
        <v>0</v>
      </c>
    </row>
    <row r="1070" spans="2:7" ht="15.75">
      <c r="B1070" s="7" t="s">
        <v>20</v>
      </c>
      <c r="C1070" s="15">
        <v>0</v>
      </c>
      <c r="D1070" s="15">
        <v>0</v>
      </c>
      <c r="E1070" s="12">
        <v>19958</v>
      </c>
      <c r="F1070" s="13">
        <f>G1070/4</f>
        <v>0</v>
      </c>
      <c r="G1070" s="13">
        <f>D1070*E1070</f>
        <v>0</v>
      </c>
    </row>
    <row r="1071" spans="2:7" ht="15.75">
      <c r="B1071" s="7" t="s">
        <v>22</v>
      </c>
      <c r="C1071" s="15">
        <v>2.2</v>
      </c>
      <c r="D1071" s="15">
        <v>5.2</v>
      </c>
      <c r="E1071" s="12">
        <v>11719</v>
      </c>
      <c r="F1071" s="13">
        <f>G1071/4</f>
        <v>15234.7</v>
      </c>
      <c r="G1071" s="13">
        <f>D1071*E1071</f>
        <v>60938.8</v>
      </c>
    </row>
    <row r="1072" spans="2:7" ht="15.75">
      <c r="B1072" s="7" t="s">
        <v>23</v>
      </c>
      <c r="C1072" s="15">
        <v>8.41</v>
      </c>
      <c r="D1072" s="15">
        <v>16.98</v>
      </c>
      <c r="E1072" s="12">
        <v>11719</v>
      </c>
      <c r="F1072" s="13">
        <f>G1072/4</f>
        <v>49747.155</v>
      </c>
      <c r="G1072" s="13">
        <f>D1072*E1072</f>
        <v>198988.62</v>
      </c>
    </row>
    <row r="1073" spans="2:7" ht="15.75">
      <c r="B1073" s="7" t="s">
        <v>24</v>
      </c>
      <c r="C1073" s="11">
        <f>C1072+C1071+C1070+C1069</f>
        <v>10.61</v>
      </c>
      <c r="D1073" s="11">
        <f>D1072+D1071+D1070+D1069</f>
        <v>22.18</v>
      </c>
      <c r="E1073" s="33" t="s">
        <v>0</v>
      </c>
      <c r="F1073" s="13">
        <f>F1072+F1071+F1070+F1069</f>
        <v>64981.854999999996</v>
      </c>
      <c r="G1073" s="13">
        <f>G1072+G1071+G1070+G1069</f>
        <v>259927.41999999998</v>
      </c>
    </row>
    <row r="1074" ht="15.75">
      <c r="E1074" s="24"/>
    </row>
    <row r="1075" spans="2:7" ht="15.75">
      <c r="B1075" s="7" t="s">
        <v>26</v>
      </c>
      <c r="C1075" s="11">
        <f>C1070+C1069</f>
        <v>0</v>
      </c>
      <c r="D1075" s="11">
        <f>D1070+D1069</f>
        <v>0</v>
      </c>
      <c r="E1075" s="12">
        <v>19958</v>
      </c>
      <c r="F1075" s="13">
        <f>F1069+F1070</f>
        <v>0</v>
      </c>
      <c r="G1075" s="13">
        <f>G1070+G1069</f>
        <v>0</v>
      </c>
    </row>
    <row r="1076" spans="2:7" ht="15.75">
      <c r="B1076" s="7" t="s">
        <v>27</v>
      </c>
      <c r="C1076" s="11">
        <f>C1072+C1071</f>
        <v>10.61</v>
      </c>
      <c r="D1076" s="11">
        <f>D1072+D1071</f>
        <v>22.18</v>
      </c>
      <c r="E1076" s="12">
        <v>11719</v>
      </c>
      <c r="F1076" s="13">
        <f>F1071+F1072</f>
        <v>64981.854999999996</v>
      </c>
      <c r="G1076" s="13">
        <f>G1072+G1071</f>
        <v>259927.41999999998</v>
      </c>
    </row>
    <row r="1077" spans="2:7" ht="15.75">
      <c r="B1077" s="7" t="s">
        <v>24</v>
      </c>
      <c r="C1077" s="11">
        <f>C1076+C1075</f>
        <v>10.61</v>
      </c>
      <c r="D1077" s="11">
        <f>D1076+D1075</f>
        <v>22.18</v>
      </c>
      <c r="E1077" s="14"/>
      <c r="F1077" s="13">
        <f>F1076+F1075</f>
        <v>64981.854999999996</v>
      </c>
      <c r="G1077" s="13">
        <f>G1076+G1075</f>
        <v>259927.41999999998</v>
      </c>
    </row>
    <row r="1078" ht="15.75">
      <c r="L1078" s="13"/>
    </row>
    <row r="1079" ht="15.75">
      <c r="A1079" s="7" t="s">
        <v>118</v>
      </c>
    </row>
    <row r="1081" spans="2:7" ht="15.75">
      <c r="B1081" s="7" t="s">
        <v>18</v>
      </c>
      <c r="C1081" s="11">
        <v>9.68</v>
      </c>
      <c r="D1081" s="11">
        <v>43.66</v>
      </c>
      <c r="E1081" s="12">
        <v>19958</v>
      </c>
      <c r="F1081" s="13">
        <f>G1081/4</f>
        <v>217841.56999999998</v>
      </c>
      <c r="G1081" s="13">
        <f>D1081*E1081</f>
        <v>871366.2799999999</v>
      </c>
    </row>
    <row r="1082" spans="2:7" ht="15.75">
      <c r="B1082" s="7" t="s">
        <v>20</v>
      </c>
      <c r="C1082" s="11">
        <v>5.67</v>
      </c>
      <c r="D1082" s="11">
        <v>16.51</v>
      </c>
      <c r="E1082" s="12">
        <v>19958</v>
      </c>
      <c r="F1082" s="13">
        <f>G1082/4</f>
        <v>82376.645</v>
      </c>
      <c r="G1082" s="13">
        <f>D1082*E1082</f>
        <v>329506.58</v>
      </c>
    </row>
    <row r="1083" spans="2:7" ht="15.75">
      <c r="B1083" s="7" t="s">
        <v>22</v>
      </c>
      <c r="C1083" s="11">
        <v>3.53</v>
      </c>
      <c r="D1083" s="11">
        <v>8.45</v>
      </c>
      <c r="E1083" s="12">
        <v>11719</v>
      </c>
      <c r="F1083" s="13">
        <f>G1083/4</f>
        <v>24756.387499999997</v>
      </c>
      <c r="G1083" s="13">
        <f>D1083*E1083</f>
        <v>99025.54999999999</v>
      </c>
    </row>
    <row r="1084" spans="2:7" ht="15.75">
      <c r="B1084" s="7" t="s">
        <v>23</v>
      </c>
      <c r="C1084" s="11">
        <v>52.96</v>
      </c>
      <c r="D1084" s="11">
        <v>106.41</v>
      </c>
      <c r="E1084" s="12">
        <v>11719</v>
      </c>
      <c r="F1084" s="13">
        <f>G1084/4</f>
        <v>311754.6975</v>
      </c>
      <c r="G1084" s="13">
        <f>D1084*E1084</f>
        <v>1247018.79</v>
      </c>
    </row>
    <row r="1085" spans="2:7" ht="15.75">
      <c r="B1085" s="7" t="s">
        <v>24</v>
      </c>
      <c r="C1085" s="11">
        <f>C1084+C1083+C1082+C1081</f>
        <v>71.84</v>
      </c>
      <c r="D1085" s="11">
        <f>D1084+D1083+D1082+D1081</f>
        <v>175.03</v>
      </c>
      <c r="E1085" s="33" t="s">
        <v>0</v>
      </c>
      <c r="F1085" s="13">
        <f>F1084+F1083+F1082+F1081</f>
        <v>636729.3</v>
      </c>
      <c r="G1085" s="13">
        <f>G1084+G1083+G1082+G1081</f>
        <v>2546917.2</v>
      </c>
    </row>
    <row r="1086" ht="15.75">
      <c r="E1086" s="24"/>
    </row>
    <row r="1087" spans="2:7" ht="15.75">
      <c r="B1087" s="7" t="s">
        <v>26</v>
      </c>
      <c r="C1087" s="11">
        <f>C1082+C1081</f>
        <v>15.35</v>
      </c>
      <c r="D1087" s="11">
        <f>D1082+D1081</f>
        <v>60.17</v>
      </c>
      <c r="E1087" s="12">
        <v>19958</v>
      </c>
      <c r="F1087" s="13">
        <f>F1082+F1081</f>
        <v>300218.21499999997</v>
      </c>
      <c r="G1087" s="13">
        <f>G1082+G1081</f>
        <v>1200872.8599999999</v>
      </c>
    </row>
    <row r="1088" spans="2:7" ht="15.75">
      <c r="B1088" s="7" t="s">
        <v>27</v>
      </c>
      <c r="C1088" s="11">
        <f>C1084+C1083</f>
        <v>56.49</v>
      </c>
      <c r="D1088" s="11">
        <f>D1084+D1083</f>
        <v>114.86</v>
      </c>
      <c r="E1088" s="12">
        <v>11719</v>
      </c>
      <c r="F1088" s="13">
        <f>F1084+F1083</f>
        <v>336511.085</v>
      </c>
      <c r="G1088" s="13">
        <f>G1084+G1083</f>
        <v>1346044.34</v>
      </c>
    </row>
    <row r="1089" spans="2:7" ht="15.75">
      <c r="B1089" s="7" t="s">
        <v>24</v>
      </c>
      <c r="C1089" s="11">
        <f>C1088+C1087</f>
        <v>71.84</v>
      </c>
      <c r="D1089" s="11">
        <f>D1088+D1087</f>
        <v>175.03</v>
      </c>
      <c r="E1089" s="14"/>
      <c r="F1089" s="13">
        <f>F1088+F1087</f>
        <v>636729.3</v>
      </c>
      <c r="G1089" s="13">
        <f>G1088+G1087</f>
        <v>2546917.2</v>
      </c>
    </row>
    <row r="1090" ht="15.75">
      <c r="L1090" s="13"/>
    </row>
    <row r="1092" ht="15.75">
      <c r="A1092" s="7" t="s">
        <v>119</v>
      </c>
    </row>
    <row r="1094" spans="2:7" ht="15.75">
      <c r="B1094" s="7" t="s">
        <v>18</v>
      </c>
      <c r="C1094" s="11">
        <v>3.77</v>
      </c>
      <c r="D1094" s="11">
        <v>14.02</v>
      </c>
      <c r="E1094" s="12">
        <v>19958</v>
      </c>
      <c r="F1094" s="13">
        <f>G1094/4</f>
        <v>69952.79</v>
      </c>
      <c r="G1094" s="13">
        <f>D1094*E1094</f>
        <v>279811.16</v>
      </c>
    </row>
    <row r="1095" spans="2:7" ht="15.75">
      <c r="B1095" s="7" t="s">
        <v>20</v>
      </c>
      <c r="C1095" s="11">
        <v>3.58</v>
      </c>
      <c r="D1095" s="11">
        <v>8.66</v>
      </c>
      <c r="E1095" s="12">
        <v>19958</v>
      </c>
      <c r="F1095" s="13">
        <f>G1095/4</f>
        <v>43209.07</v>
      </c>
      <c r="G1095" s="13">
        <f>D1095*E1095</f>
        <v>172836.28</v>
      </c>
    </row>
    <row r="1096" spans="2:7" ht="15.75">
      <c r="B1096" s="7" t="s">
        <v>22</v>
      </c>
      <c r="C1096" s="11">
        <v>3.83</v>
      </c>
      <c r="D1096" s="11">
        <v>8.24</v>
      </c>
      <c r="E1096" s="12">
        <v>11719</v>
      </c>
      <c r="F1096" s="13">
        <f>G1096/4</f>
        <v>24141.14</v>
      </c>
      <c r="G1096" s="13">
        <f>D1096*E1096</f>
        <v>96564.56</v>
      </c>
    </row>
    <row r="1097" spans="2:7" ht="15.75">
      <c r="B1097" s="7" t="s">
        <v>23</v>
      </c>
      <c r="C1097" s="11">
        <v>20.83</v>
      </c>
      <c r="D1097" s="11">
        <v>41.58</v>
      </c>
      <c r="E1097" s="12">
        <v>11719</v>
      </c>
      <c r="F1097" s="13">
        <f>G1097/4</f>
        <v>121819.00499999999</v>
      </c>
      <c r="G1097" s="13">
        <f>D1097*E1097</f>
        <v>487276.01999999996</v>
      </c>
    </row>
    <row r="1098" spans="2:7" ht="15.75">
      <c r="B1098" s="7" t="s">
        <v>24</v>
      </c>
      <c r="C1098" s="11">
        <f>C1097+C1096+C1095+C1094</f>
        <v>32.01</v>
      </c>
      <c r="D1098" s="11">
        <f>D1097+D1096+D1095+D1094</f>
        <v>72.5</v>
      </c>
      <c r="E1098" s="33" t="s">
        <v>0</v>
      </c>
      <c r="F1098" s="13">
        <f>F1097+F1096+F1095+F1094</f>
        <v>259122.005</v>
      </c>
      <c r="G1098" s="13">
        <f>G1097+G1096+G1095+G1094</f>
        <v>1036488.02</v>
      </c>
    </row>
    <row r="1099" ht="15.75">
      <c r="E1099" s="24"/>
    </row>
    <row r="1100" spans="2:7" ht="15.75">
      <c r="B1100" s="7" t="s">
        <v>26</v>
      </c>
      <c r="C1100" s="11">
        <f>C1095+C1094</f>
        <v>7.35</v>
      </c>
      <c r="D1100" s="11">
        <f>D1095+D1094</f>
        <v>22.68</v>
      </c>
      <c r="E1100" s="12">
        <v>19958</v>
      </c>
      <c r="F1100" s="13">
        <f>F1095+F1094</f>
        <v>113161.85999999999</v>
      </c>
      <c r="G1100" s="13">
        <f>G1095+G1094</f>
        <v>452647.43999999994</v>
      </c>
    </row>
    <row r="1101" spans="2:7" ht="15.75">
      <c r="B1101" s="7" t="s">
        <v>27</v>
      </c>
      <c r="C1101" s="11">
        <f>C1097+C1096</f>
        <v>24.659999999999997</v>
      </c>
      <c r="D1101" s="11">
        <f>D1097+D1096</f>
        <v>49.82</v>
      </c>
      <c r="E1101" s="12">
        <v>11719</v>
      </c>
      <c r="F1101" s="13">
        <f>F1097+F1096</f>
        <v>145960.145</v>
      </c>
      <c r="G1101" s="13">
        <f>G1097+G1096</f>
        <v>583840.58</v>
      </c>
    </row>
    <row r="1102" spans="2:12" ht="15.75">
      <c r="B1102" s="7" t="s">
        <v>24</v>
      </c>
      <c r="C1102" s="11">
        <f>C1101+C1100</f>
        <v>32.01</v>
      </c>
      <c r="D1102" s="11">
        <f>D1101+D1100</f>
        <v>72.5</v>
      </c>
      <c r="E1102" s="14"/>
      <c r="F1102" s="13">
        <f>F1101+F1100</f>
        <v>259122.00499999998</v>
      </c>
      <c r="G1102" s="13">
        <f>G1101+G1100</f>
        <v>1036488.0199999999</v>
      </c>
      <c r="L1102" s="13"/>
    </row>
    <row r="1104" ht="15.75">
      <c r="A1104" s="7" t="s">
        <v>120</v>
      </c>
    </row>
    <row r="1106" spans="2:7" ht="15.75">
      <c r="B1106" s="7" t="s">
        <v>18</v>
      </c>
      <c r="C1106" s="11">
        <v>0</v>
      </c>
      <c r="D1106" s="11">
        <v>0</v>
      </c>
      <c r="E1106" s="12">
        <v>19958</v>
      </c>
      <c r="F1106" s="13">
        <f>G1106/4</f>
        <v>0</v>
      </c>
      <c r="G1106" s="13">
        <f>D1106*E1106</f>
        <v>0</v>
      </c>
    </row>
    <row r="1107" spans="2:7" ht="15.75">
      <c r="B1107" s="7" t="s">
        <v>20</v>
      </c>
      <c r="C1107" s="11">
        <v>7.71</v>
      </c>
      <c r="D1107" s="11">
        <v>31.28</v>
      </c>
      <c r="E1107" s="12">
        <v>19958</v>
      </c>
      <c r="F1107" s="13">
        <f>G1107/4</f>
        <v>156071.56</v>
      </c>
      <c r="G1107" s="13">
        <f>D1107*E1107</f>
        <v>624286.24</v>
      </c>
    </row>
    <row r="1108" spans="2:7" ht="15.75">
      <c r="B1108" s="7" t="s">
        <v>22</v>
      </c>
      <c r="C1108" s="11">
        <v>5.55</v>
      </c>
      <c r="D1108" s="11">
        <v>17.91</v>
      </c>
      <c r="E1108" s="12">
        <v>11719</v>
      </c>
      <c r="F1108" s="13">
        <f>G1108/4</f>
        <v>52471.8225</v>
      </c>
      <c r="G1108" s="13">
        <f>D1108*E1108</f>
        <v>209887.29</v>
      </c>
    </row>
    <row r="1109" spans="2:7" ht="15.75">
      <c r="B1109" s="7" t="s">
        <v>23</v>
      </c>
      <c r="C1109" s="11">
        <v>38.68</v>
      </c>
      <c r="D1109" s="11">
        <v>80.46</v>
      </c>
      <c r="E1109" s="12">
        <v>11719</v>
      </c>
      <c r="F1109" s="13">
        <f>G1109/4</f>
        <v>235727.68499999997</v>
      </c>
      <c r="G1109" s="13">
        <f>D1109*E1109</f>
        <v>942910.7399999999</v>
      </c>
    </row>
    <row r="1110" spans="2:7" ht="15.75">
      <c r="B1110" s="7" t="s">
        <v>24</v>
      </c>
      <c r="C1110" s="11">
        <f>C1109+C1108+C1107+C1106</f>
        <v>51.94</v>
      </c>
      <c r="D1110" s="11">
        <f>D1109+D1108+D1107+D1106</f>
        <v>129.64999999999998</v>
      </c>
      <c r="E1110" s="33" t="s">
        <v>0</v>
      </c>
      <c r="F1110" s="13">
        <f>F1109+F1108+F1107+F1106</f>
        <v>444271.06749999995</v>
      </c>
      <c r="G1110" s="13">
        <f>G1109+G1108+G1107+G1106</f>
        <v>1777084.2699999998</v>
      </c>
    </row>
    <row r="1111" ht="15.75">
      <c r="E1111" s="24"/>
    </row>
    <row r="1112" spans="2:7" ht="15.75">
      <c r="B1112" s="7" t="s">
        <v>26</v>
      </c>
      <c r="C1112" s="11">
        <f>C1107+C1106</f>
        <v>7.71</v>
      </c>
      <c r="D1112" s="11">
        <f>D1107+D1106</f>
        <v>31.28</v>
      </c>
      <c r="E1112" s="12">
        <v>19958</v>
      </c>
      <c r="F1112" s="13">
        <f>F1107+F1106</f>
        <v>156071.56</v>
      </c>
      <c r="G1112" s="13">
        <f>G1107+G1106</f>
        <v>624286.24</v>
      </c>
    </row>
    <row r="1113" spans="2:7" ht="15.75">
      <c r="B1113" s="7" t="s">
        <v>27</v>
      </c>
      <c r="C1113" s="11">
        <f>C1109+C1108</f>
        <v>44.23</v>
      </c>
      <c r="D1113" s="11">
        <f>D1109+D1108</f>
        <v>98.36999999999999</v>
      </c>
      <c r="E1113" s="12">
        <v>11719</v>
      </c>
      <c r="F1113" s="13">
        <f>F1109+F1108</f>
        <v>288199.50749999995</v>
      </c>
      <c r="G1113" s="13">
        <f>G1109+G1108</f>
        <v>1152798.0299999998</v>
      </c>
    </row>
    <row r="1114" spans="2:7" ht="15.75">
      <c r="B1114" s="7" t="s">
        <v>24</v>
      </c>
      <c r="C1114" s="11">
        <f>C1113+C1112</f>
        <v>51.94</v>
      </c>
      <c r="D1114" s="11">
        <f>D1113+D1112</f>
        <v>129.64999999999998</v>
      </c>
      <c r="E1114" s="14"/>
      <c r="F1114" s="13">
        <f>F1113+F1112</f>
        <v>444271.06749999995</v>
      </c>
      <c r="G1114" s="13">
        <f>G1113+G1112</f>
        <v>1777084.2699999998</v>
      </c>
    </row>
    <row r="1116" spans="1:12" ht="15.75">
      <c r="A1116" s="7" t="s">
        <v>121</v>
      </c>
      <c r="L1116" s="13"/>
    </row>
    <row r="1118" spans="2:7" ht="15.75">
      <c r="B1118" s="7" t="s">
        <v>18</v>
      </c>
      <c r="C1118" s="11">
        <v>3.55</v>
      </c>
      <c r="D1118" s="11">
        <v>13.56</v>
      </c>
      <c r="E1118" s="12">
        <v>19958</v>
      </c>
      <c r="F1118" s="13">
        <f>G1118/4</f>
        <v>67657.62</v>
      </c>
      <c r="G1118" s="13">
        <f>D1118*E1118</f>
        <v>270630.48</v>
      </c>
    </row>
    <row r="1119" spans="2:7" ht="15.75">
      <c r="B1119" s="7" t="s">
        <v>20</v>
      </c>
      <c r="C1119" s="11">
        <v>11.55</v>
      </c>
      <c r="D1119" s="11">
        <v>36.76</v>
      </c>
      <c r="E1119" s="12">
        <v>19958</v>
      </c>
      <c r="F1119" s="13">
        <f>G1119/4</f>
        <v>183414.02</v>
      </c>
      <c r="G1119" s="13">
        <f>D1119*E1119</f>
        <v>733656.08</v>
      </c>
    </row>
    <row r="1120" spans="2:7" ht="15.75">
      <c r="B1120" s="7" t="s">
        <v>22</v>
      </c>
      <c r="C1120" s="11">
        <v>15.42</v>
      </c>
      <c r="D1120" s="11">
        <v>41.68</v>
      </c>
      <c r="E1120" s="12">
        <v>11719</v>
      </c>
      <c r="F1120" s="13">
        <f>G1120/4</f>
        <v>122111.98</v>
      </c>
      <c r="G1120" s="13">
        <f>D1120*E1120</f>
        <v>488447.92</v>
      </c>
    </row>
    <row r="1121" spans="2:7" ht="15.75">
      <c r="B1121" s="7" t="s">
        <v>23</v>
      </c>
      <c r="C1121" s="11">
        <v>76.66</v>
      </c>
      <c r="D1121" s="11">
        <v>160.73</v>
      </c>
      <c r="E1121" s="12">
        <v>11719</v>
      </c>
      <c r="F1121" s="13">
        <f>G1121/4</f>
        <v>470898.71749999997</v>
      </c>
      <c r="G1121" s="13">
        <f>D1121*E1121</f>
        <v>1883594.8699999999</v>
      </c>
    </row>
    <row r="1122" spans="2:7" ht="15.75">
      <c r="B1122" s="7" t="s">
        <v>24</v>
      </c>
      <c r="C1122" s="11">
        <f>C1121+C1120+C1119+C1118</f>
        <v>107.17999999999999</v>
      </c>
      <c r="D1122" s="11">
        <f>D1121+D1120+D1119+D1118</f>
        <v>252.73</v>
      </c>
      <c r="E1122" s="33" t="s">
        <v>0</v>
      </c>
      <c r="F1122" s="13">
        <f>F1121+F1120+F1119+F1118</f>
        <v>844082.3375</v>
      </c>
      <c r="G1122" s="13">
        <f>G1121+G1120+G1119+G1118</f>
        <v>3376329.35</v>
      </c>
    </row>
    <row r="1123" ht="15.75">
      <c r="E1123" s="24"/>
    </row>
    <row r="1124" spans="2:7" ht="15.75">
      <c r="B1124" s="7" t="s">
        <v>26</v>
      </c>
      <c r="C1124" s="11">
        <f>C1119+C1118</f>
        <v>15.100000000000001</v>
      </c>
      <c r="D1124" s="11">
        <f>D1119+D1118</f>
        <v>50.32</v>
      </c>
      <c r="E1124" s="12">
        <v>19958</v>
      </c>
      <c r="F1124" s="13">
        <f>F1119+F1118</f>
        <v>251071.63999999998</v>
      </c>
      <c r="G1124" s="13">
        <f>G1119+G1118</f>
        <v>1004286.5599999999</v>
      </c>
    </row>
    <row r="1125" spans="2:7" ht="15.75">
      <c r="B1125" s="7" t="s">
        <v>27</v>
      </c>
      <c r="C1125" s="11">
        <f>C1121+C1120</f>
        <v>92.08</v>
      </c>
      <c r="D1125" s="11">
        <f>D1121+D1120</f>
        <v>202.41</v>
      </c>
      <c r="E1125" s="12">
        <v>11719</v>
      </c>
      <c r="F1125" s="13">
        <f>F1121+F1120</f>
        <v>593010.6975</v>
      </c>
      <c r="G1125" s="13">
        <f>G1121+G1120</f>
        <v>2372042.79</v>
      </c>
    </row>
    <row r="1126" spans="2:7" ht="15.75">
      <c r="B1126" s="7" t="s">
        <v>24</v>
      </c>
      <c r="C1126" s="11">
        <f>C1125+C1124</f>
        <v>107.18</v>
      </c>
      <c r="D1126" s="11">
        <f>D1125+D1124</f>
        <v>252.73</v>
      </c>
      <c r="E1126" s="14"/>
      <c r="F1126" s="13">
        <f>F1125+F1124</f>
        <v>844082.3375</v>
      </c>
      <c r="G1126" s="13">
        <f>G1125+G1124</f>
        <v>3376329.35</v>
      </c>
    </row>
    <row r="1128" ht="15.75">
      <c r="L1128" s="13"/>
    </row>
    <row r="1129" ht="15.75">
      <c r="L1129" s="13"/>
    </row>
    <row r="1130" spans="1:12" ht="15.75">
      <c r="A1130" s="7" t="s">
        <v>122</v>
      </c>
      <c r="L1130" s="13"/>
    </row>
    <row r="1131" ht="15.75">
      <c r="L1131" s="13"/>
    </row>
    <row r="1132" spans="2:12" ht="15.75">
      <c r="B1132" s="7" t="s">
        <v>18</v>
      </c>
      <c r="C1132" s="11">
        <v>7.31</v>
      </c>
      <c r="D1132" s="11">
        <v>26.57</v>
      </c>
      <c r="E1132" s="12">
        <v>19958</v>
      </c>
      <c r="F1132" s="13">
        <f>G1132/4</f>
        <v>132571.015</v>
      </c>
      <c r="G1132" s="13">
        <f>D1132*E1132</f>
        <v>530284.06</v>
      </c>
      <c r="L1132" s="13"/>
    </row>
    <row r="1133" spans="2:12" ht="15.75">
      <c r="B1133" s="7" t="s">
        <v>20</v>
      </c>
      <c r="C1133" s="11">
        <v>17.22</v>
      </c>
      <c r="D1133" s="11">
        <v>62.82</v>
      </c>
      <c r="E1133" s="12">
        <v>19958</v>
      </c>
      <c r="F1133" s="13">
        <f>G1133/4</f>
        <v>313440.39</v>
      </c>
      <c r="G1133" s="13">
        <f>D1133*E1133</f>
        <v>1253761.56</v>
      </c>
      <c r="L1133" s="13"/>
    </row>
    <row r="1134" spans="2:12" ht="15.75">
      <c r="B1134" s="7" t="s">
        <v>22</v>
      </c>
      <c r="C1134" s="11">
        <v>9.15</v>
      </c>
      <c r="D1134" s="11">
        <v>19.94</v>
      </c>
      <c r="E1134" s="12">
        <v>11719</v>
      </c>
      <c r="F1134" s="13">
        <f>G1134/4</f>
        <v>58419.215000000004</v>
      </c>
      <c r="G1134" s="13">
        <f>D1134*E1134</f>
        <v>233676.86000000002</v>
      </c>
      <c r="L1134" s="13"/>
    </row>
    <row r="1135" spans="2:12" ht="15.75">
      <c r="B1135" s="7" t="s">
        <v>23</v>
      </c>
      <c r="C1135" s="11">
        <v>70.69</v>
      </c>
      <c r="D1135" s="11">
        <v>145.06</v>
      </c>
      <c r="E1135" s="12">
        <v>11719</v>
      </c>
      <c r="F1135" s="13">
        <f>G1135/4</f>
        <v>424989.53500000003</v>
      </c>
      <c r="G1135" s="13">
        <f>D1135*E1135</f>
        <v>1699958.1400000001</v>
      </c>
      <c r="L1135" s="13"/>
    </row>
    <row r="1136" spans="2:12" ht="15.75">
      <c r="B1136" s="7" t="s">
        <v>24</v>
      </c>
      <c r="C1136" s="11">
        <f>C1135+C1134+C1133+C1132</f>
        <v>104.37</v>
      </c>
      <c r="D1136" s="11">
        <f>D1135+D1134+D1133+D1132</f>
        <v>254.39</v>
      </c>
      <c r="E1136" s="33" t="s">
        <v>0</v>
      </c>
      <c r="F1136" s="13">
        <f>F1135+F1134+F1133+F1132</f>
        <v>929420.1550000001</v>
      </c>
      <c r="G1136" s="13">
        <f>G1135+G1134+G1133+G1132</f>
        <v>3717680.6200000006</v>
      </c>
      <c r="L1136" s="13"/>
    </row>
    <row r="1137" spans="5:12" ht="15.75">
      <c r="E1137" s="24"/>
      <c r="L1137" s="13"/>
    </row>
    <row r="1138" spans="2:12" ht="15.75">
      <c r="B1138" s="7" t="s">
        <v>26</v>
      </c>
      <c r="C1138" s="11">
        <f>C1133+C1132</f>
        <v>24.529999999999998</v>
      </c>
      <c r="D1138" s="11">
        <f>D1133+D1132</f>
        <v>89.39</v>
      </c>
      <c r="E1138" s="12">
        <v>19958</v>
      </c>
      <c r="F1138" s="13">
        <f>F1133+F1132</f>
        <v>446011.405</v>
      </c>
      <c r="G1138" s="13">
        <f>G1133+G1132</f>
        <v>1784045.62</v>
      </c>
      <c r="L1138" s="13"/>
    </row>
    <row r="1139" spans="2:12" ht="15.75">
      <c r="B1139" s="7" t="s">
        <v>27</v>
      </c>
      <c r="C1139" s="11">
        <f>C1135+C1134</f>
        <v>79.84</v>
      </c>
      <c r="D1139" s="11">
        <f>D1135+D1134</f>
        <v>165</v>
      </c>
      <c r="E1139" s="12">
        <v>11719</v>
      </c>
      <c r="F1139" s="13">
        <f>F1135+F1134</f>
        <v>483408.75000000006</v>
      </c>
      <c r="G1139" s="13">
        <f>G1135+G1134</f>
        <v>1933635.0000000002</v>
      </c>
      <c r="L1139" s="13"/>
    </row>
    <row r="1140" spans="2:12" ht="15.75">
      <c r="B1140" s="7" t="s">
        <v>24</v>
      </c>
      <c r="C1140" s="11">
        <f>C1139+C1138</f>
        <v>104.37</v>
      </c>
      <c r="D1140" s="11">
        <f>D1139+D1138</f>
        <v>254.39</v>
      </c>
      <c r="E1140" s="14"/>
      <c r="F1140" s="13">
        <f>F1139+F1138</f>
        <v>929420.155</v>
      </c>
      <c r="G1140" s="13">
        <f>G1139+G1138</f>
        <v>3717680.62</v>
      </c>
      <c r="L1140" s="13"/>
    </row>
    <row r="1142" ht="15.75">
      <c r="A1142" s="7" t="s">
        <v>123</v>
      </c>
    </row>
    <row r="1144" spans="2:7" ht="15.75">
      <c r="B1144" s="7" t="s">
        <v>18</v>
      </c>
      <c r="C1144" s="11">
        <v>0.31</v>
      </c>
      <c r="D1144" s="11">
        <v>1.24</v>
      </c>
      <c r="E1144" s="12">
        <v>19958</v>
      </c>
      <c r="F1144" s="13">
        <f>G1144/4</f>
        <v>6186.98</v>
      </c>
      <c r="G1144" s="13">
        <f>D1144*E1144</f>
        <v>24747.92</v>
      </c>
    </row>
    <row r="1145" spans="2:7" ht="15.75">
      <c r="B1145" s="7" t="s">
        <v>20</v>
      </c>
      <c r="C1145" s="11">
        <v>3.71</v>
      </c>
      <c r="D1145" s="11">
        <v>11.02</v>
      </c>
      <c r="E1145" s="12">
        <v>19958</v>
      </c>
      <c r="F1145" s="13">
        <f>G1145/4</f>
        <v>54984.29</v>
      </c>
      <c r="G1145" s="13">
        <f>D1145*E1145</f>
        <v>219937.16</v>
      </c>
    </row>
    <row r="1146" spans="2:7" ht="15.75">
      <c r="B1146" s="7" t="s">
        <v>22</v>
      </c>
      <c r="C1146" s="11">
        <v>1.97</v>
      </c>
      <c r="D1146" s="11">
        <v>4.74</v>
      </c>
      <c r="E1146" s="12">
        <v>11719</v>
      </c>
      <c r="F1146" s="13">
        <f>G1146/4</f>
        <v>13887.015000000001</v>
      </c>
      <c r="G1146" s="13">
        <f>D1146*E1146</f>
        <v>55548.060000000005</v>
      </c>
    </row>
    <row r="1147" spans="2:7" ht="15.75">
      <c r="B1147" s="7" t="s">
        <v>23</v>
      </c>
      <c r="C1147" s="11">
        <v>18.2</v>
      </c>
      <c r="D1147" s="11">
        <v>36.88</v>
      </c>
      <c r="E1147" s="12">
        <v>11719</v>
      </c>
      <c r="F1147" s="13">
        <f>G1147/4</f>
        <v>108049.18000000001</v>
      </c>
      <c r="G1147" s="13">
        <f>D1147*E1147</f>
        <v>432196.72000000003</v>
      </c>
    </row>
    <row r="1148" spans="2:7" ht="15.75">
      <c r="B1148" s="7" t="s">
        <v>24</v>
      </c>
      <c r="C1148" s="11">
        <f>C1147+C1146+C1145+C1144</f>
        <v>24.189999999999998</v>
      </c>
      <c r="D1148" s="11">
        <f>D1147+D1146+D1145+D1144</f>
        <v>53.88</v>
      </c>
      <c r="E1148" s="33" t="s">
        <v>0</v>
      </c>
      <c r="F1148" s="13">
        <f>F1147+F1146+F1145+F1144</f>
        <v>183107.46500000003</v>
      </c>
      <c r="G1148" s="13">
        <f>G1147+G1146+G1145+G1144</f>
        <v>732429.8600000001</v>
      </c>
    </row>
    <row r="1149" ht="15.75">
      <c r="E1149" s="24"/>
    </row>
    <row r="1150" spans="2:7" ht="15.75">
      <c r="B1150" s="7" t="s">
        <v>26</v>
      </c>
      <c r="C1150" s="11">
        <f>C1145+C1144</f>
        <v>4.02</v>
      </c>
      <c r="D1150" s="11">
        <f>D1145+D1144</f>
        <v>12.26</v>
      </c>
      <c r="E1150" s="12">
        <v>19958</v>
      </c>
      <c r="F1150" s="13">
        <f>F1145+F1144</f>
        <v>61171.270000000004</v>
      </c>
      <c r="G1150" s="13">
        <f>G1145+G1144</f>
        <v>244685.08000000002</v>
      </c>
    </row>
    <row r="1151" spans="2:7" ht="15.75">
      <c r="B1151" s="7" t="s">
        <v>27</v>
      </c>
      <c r="C1151" s="11">
        <f>C1147+C1146</f>
        <v>20.169999999999998</v>
      </c>
      <c r="D1151" s="11">
        <f>D1147+D1146</f>
        <v>41.620000000000005</v>
      </c>
      <c r="E1151" s="12">
        <v>11719</v>
      </c>
      <c r="F1151" s="13">
        <f>F1147+F1146</f>
        <v>121936.195</v>
      </c>
      <c r="G1151" s="13">
        <f>G1147+G1146</f>
        <v>487744.78</v>
      </c>
    </row>
    <row r="1152" spans="2:7" ht="15.75">
      <c r="B1152" s="7" t="s">
        <v>24</v>
      </c>
      <c r="C1152" s="11">
        <f>C1151+C1150</f>
        <v>24.189999999999998</v>
      </c>
      <c r="D1152" s="11">
        <f>D1151+D1150</f>
        <v>53.88</v>
      </c>
      <c r="E1152" s="14"/>
      <c r="F1152" s="13">
        <f>F1151+F1150</f>
        <v>183107.46500000003</v>
      </c>
      <c r="G1152" s="13">
        <f>G1151+G1150</f>
        <v>732429.8600000001</v>
      </c>
    </row>
    <row r="1153" spans="2:7" ht="15.75">
      <c r="B1153" s="7"/>
      <c r="C1153" s="11"/>
      <c r="D1153" s="11"/>
      <c r="F1153" s="13"/>
      <c r="G1153" s="13"/>
    </row>
    <row r="1154" spans="1:12" ht="15.75">
      <c r="A1154" s="7" t="s">
        <v>128</v>
      </c>
      <c r="L1154" s="13"/>
    </row>
    <row r="1156" spans="2:7" ht="15.75">
      <c r="B1156" s="7" t="s">
        <v>18</v>
      </c>
      <c r="C1156" s="11">
        <v>0</v>
      </c>
      <c r="D1156" s="11">
        <v>0</v>
      </c>
      <c r="E1156" s="12">
        <v>19958</v>
      </c>
      <c r="F1156" s="13">
        <f>G1156/4</f>
        <v>0</v>
      </c>
      <c r="G1156" s="13">
        <f>D1156*E1156</f>
        <v>0</v>
      </c>
    </row>
    <row r="1157" spans="2:7" ht="15.75">
      <c r="B1157" s="7" t="s">
        <v>20</v>
      </c>
      <c r="C1157" s="11">
        <v>1.84</v>
      </c>
      <c r="D1157" s="11">
        <v>3.68</v>
      </c>
      <c r="E1157" s="12">
        <v>19958</v>
      </c>
      <c r="F1157" s="13">
        <f>G1157/4</f>
        <v>18361.36</v>
      </c>
      <c r="G1157" s="13">
        <f>D1157*E1157</f>
        <v>73445.44</v>
      </c>
    </row>
    <row r="1158" spans="2:7" ht="15.75">
      <c r="B1158" s="7" t="s">
        <v>22</v>
      </c>
      <c r="C1158" s="11">
        <v>2.68</v>
      </c>
      <c r="D1158" s="11">
        <v>5.36</v>
      </c>
      <c r="E1158" s="12">
        <v>11719</v>
      </c>
      <c r="F1158" s="13">
        <f>G1158/4</f>
        <v>15703.460000000001</v>
      </c>
      <c r="G1158" s="13">
        <f>D1158*E1158</f>
        <v>62813.840000000004</v>
      </c>
    </row>
    <row r="1159" spans="2:7" ht="15.75">
      <c r="B1159" s="7" t="s">
        <v>23</v>
      </c>
      <c r="C1159" s="11">
        <v>21.87</v>
      </c>
      <c r="D1159" s="11">
        <v>45.29</v>
      </c>
      <c r="E1159" s="12">
        <v>11719</v>
      </c>
      <c r="F1159" s="13">
        <f>G1159/4</f>
        <v>132688.3775</v>
      </c>
      <c r="G1159" s="13">
        <f>D1159*E1159</f>
        <v>530753.51</v>
      </c>
    </row>
    <row r="1160" spans="2:7" ht="15.75">
      <c r="B1160" s="7" t="s">
        <v>24</v>
      </c>
      <c r="C1160" s="11">
        <f>C1159+C1158+C1157+C1156</f>
        <v>26.39</v>
      </c>
      <c r="D1160" s="11">
        <f>D1159+D1158+D1157+D1156</f>
        <v>54.33</v>
      </c>
      <c r="E1160" s="33" t="s">
        <v>0</v>
      </c>
      <c r="F1160" s="13">
        <f>F1159+F1158+F1157+F1156</f>
        <v>166753.1975</v>
      </c>
      <c r="G1160" s="13">
        <f>G1159+G1158+G1157+G1156</f>
        <v>667012.79</v>
      </c>
    </row>
    <row r="1161" ht="15.75">
      <c r="E1161" s="24"/>
    </row>
    <row r="1162" spans="2:7" ht="15.75">
      <c r="B1162" s="7" t="s">
        <v>26</v>
      </c>
      <c r="C1162" s="11">
        <f>C1157+C1156</f>
        <v>1.84</v>
      </c>
      <c r="D1162" s="11">
        <f>D1157+D1156</f>
        <v>3.68</v>
      </c>
      <c r="E1162" s="12">
        <v>19958</v>
      </c>
      <c r="F1162" s="13">
        <f>F1157+F1156</f>
        <v>18361.36</v>
      </c>
      <c r="G1162" s="13">
        <f>G1157+G1156</f>
        <v>73445.44</v>
      </c>
    </row>
    <row r="1163" spans="2:7" ht="15.75">
      <c r="B1163" s="7" t="s">
        <v>27</v>
      </c>
      <c r="C1163" s="11">
        <f>C1159+C1158</f>
        <v>24.55</v>
      </c>
      <c r="D1163" s="11">
        <f>D1159+D1158</f>
        <v>50.65</v>
      </c>
      <c r="E1163" s="12">
        <v>11719</v>
      </c>
      <c r="F1163" s="13">
        <f>F1159+F1158</f>
        <v>148391.8375</v>
      </c>
      <c r="G1163" s="13">
        <f>G1159+G1158</f>
        <v>593567.35</v>
      </c>
    </row>
    <row r="1164" spans="2:7" ht="15.75">
      <c r="B1164" s="7" t="s">
        <v>24</v>
      </c>
      <c r="C1164" s="11">
        <f>C1163+C1162</f>
        <v>26.39</v>
      </c>
      <c r="D1164" s="11">
        <f>D1163+D1162</f>
        <v>54.33</v>
      </c>
      <c r="E1164" s="14"/>
      <c r="F1164" s="13">
        <f>F1163+F1162</f>
        <v>166753.1975</v>
      </c>
      <c r="G1164" s="13">
        <f>G1163+G1162</f>
        <v>667012.79</v>
      </c>
    </row>
    <row r="1167" ht="15.75">
      <c r="L1167" s="13"/>
    </row>
    <row r="1168" spans="1:12" ht="15.75">
      <c r="A1168" s="7" t="s">
        <v>124</v>
      </c>
      <c r="L1168" s="13"/>
    </row>
    <row r="1169" ht="15.75">
      <c r="L1169" s="13"/>
    </row>
    <row r="1170" spans="2:7" ht="15.75">
      <c r="B1170" s="7" t="s">
        <v>18</v>
      </c>
      <c r="C1170" s="11">
        <v>2.09</v>
      </c>
      <c r="D1170" s="11">
        <v>8.36</v>
      </c>
      <c r="E1170" s="12">
        <v>19958</v>
      </c>
      <c r="F1170" s="13">
        <f>G1170/4</f>
        <v>41712.219999999994</v>
      </c>
      <c r="G1170" s="13">
        <f>D1170*E1170</f>
        <v>166848.87999999998</v>
      </c>
    </row>
    <row r="1171" spans="2:7" ht="15.75">
      <c r="B1171" s="7" t="s">
        <v>20</v>
      </c>
      <c r="C1171" s="11">
        <v>7.47</v>
      </c>
      <c r="D1171" s="11">
        <v>17.03</v>
      </c>
      <c r="E1171" s="12">
        <v>19958</v>
      </c>
      <c r="F1171" s="13">
        <f>G1171/4</f>
        <v>84971.18500000001</v>
      </c>
      <c r="G1171" s="13">
        <f>D1171*E1171</f>
        <v>339884.74000000005</v>
      </c>
    </row>
    <row r="1172" spans="2:7" ht="15.75">
      <c r="B1172" s="7" t="s">
        <v>22</v>
      </c>
      <c r="C1172" s="11">
        <v>5.11</v>
      </c>
      <c r="D1172" s="11">
        <v>10.22</v>
      </c>
      <c r="E1172" s="12">
        <v>11719</v>
      </c>
      <c r="F1172" s="13">
        <f>G1172/4</f>
        <v>29942.045000000002</v>
      </c>
      <c r="G1172" s="13">
        <f>D1172*E1172</f>
        <v>119768.18000000001</v>
      </c>
    </row>
    <row r="1173" spans="2:7" ht="15.75">
      <c r="B1173" s="7" t="s">
        <v>23</v>
      </c>
      <c r="C1173" s="11">
        <v>50.7</v>
      </c>
      <c r="D1173" s="11">
        <v>101.28</v>
      </c>
      <c r="E1173" s="12">
        <v>11719</v>
      </c>
      <c r="F1173" s="13">
        <f>G1173/4</f>
        <v>296725.08</v>
      </c>
      <c r="G1173" s="13">
        <f>D1173*E1173</f>
        <v>1186900.32</v>
      </c>
    </row>
    <row r="1174" spans="2:7" ht="15.75">
      <c r="B1174" s="7" t="s">
        <v>24</v>
      </c>
      <c r="C1174" s="11">
        <f>C1173+C1172+C1171+C1170</f>
        <v>65.37</v>
      </c>
      <c r="D1174" s="11">
        <f>D1173+D1172+D1171+D1170</f>
        <v>136.89</v>
      </c>
      <c r="E1174" s="33" t="s">
        <v>0</v>
      </c>
      <c r="F1174" s="13">
        <f>F1173+F1172+F1171+F1170</f>
        <v>453350.52999999997</v>
      </c>
      <c r="G1174" s="13">
        <f>G1173+G1172+G1171+G1170</f>
        <v>1813402.1199999999</v>
      </c>
    </row>
    <row r="1175" ht="15.75">
      <c r="E1175" s="24"/>
    </row>
    <row r="1176" spans="2:7" ht="15.75">
      <c r="B1176" s="7" t="s">
        <v>26</v>
      </c>
      <c r="C1176" s="11">
        <f>C1171+C1170</f>
        <v>9.559999999999999</v>
      </c>
      <c r="D1176" s="11">
        <f>D1171+D1170</f>
        <v>25.39</v>
      </c>
      <c r="E1176" s="12">
        <v>19958</v>
      </c>
      <c r="F1176" s="13">
        <f>F1171+F1170</f>
        <v>126683.405</v>
      </c>
      <c r="G1176" s="13">
        <f>G1171+G1170</f>
        <v>506733.62</v>
      </c>
    </row>
    <row r="1177" spans="2:7" ht="15.75">
      <c r="B1177" s="7" t="s">
        <v>27</v>
      </c>
      <c r="C1177" s="11">
        <f>C1173+C1172</f>
        <v>55.81</v>
      </c>
      <c r="D1177" s="11">
        <f>D1173+D1172</f>
        <v>111.5</v>
      </c>
      <c r="E1177" s="12">
        <v>11719</v>
      </c>
      <c r="F1177" s="13">
        <f>F1173+F1172</f>
        <v>326667.125</v>
      </c>
      <c r="G1177" s="13">
        <f>G1173+G1172</f>
        <v>1306668.5</v>
      </c>
    </row>
    <row r="1178" spans="2:7" ht="15.75">
      <c r="B1178" s="7" t="s">
        <v>24</v>
      </c>
      <c r="C1178" s="11">
        <f>C1177+C1176</f>
        <v>65.37</v>
      </c>
      <c r="D1178" s="11">
        <f>D1177+D1176</f>
        <v>136.89</v>
      </c>
      <c r="E1178" s="14"/>
      <c r="F1178" s="13">
        <f>F1177+F1176</f>
        <v>453350.53</v>
      </c>
      <c r="G1178" s="13">
        <f>G1177+G1176</f>
        <v>1813402.12</v>
      </c>
    </row>
    <row r="1180" ht="15.75">
      <c r="L1180" s="13"/>
    </row>
    <row r="1181" ht="15.75">
      <c r="A1181" s="7" t="s">
        <v>141</v>
      </c>
    </row>
    <row r="1183" spans="2:7" ht="15.75">
      <c r="B1183" s="7" t="s">
        <v>18</v>
      </c>
      <c r="C1183" s="11">
        <f aca="true" t="shared" si="7" ref="C1183:D1186">SUM(C1057,C1069,C1081,C1094,C1106,C1118,C1132,C1144,C1156,C1170)</f>
        <v>42.85000000000001</v>
      </c>
      <c r="D1183" s="11">
        <f t="shared" si="7"/>
        <v>177.70999999999998</v>
      </c>
      <c r="E1183" s="12">
        <v>19958</v>
      </c>
      <c r="F1183" s="13">
        <f>G1183/4</f>
        <v>886684.0449999999</v>
      </c>
      <c r="G1183" s="13">
        <f>D1183*E1183</f>
        <v>3546736.1799999997</v>
      </c>
    </row>
    <row r="1184" spans="2:7" ht="15.75">
      <c r="B1184" s="7" t="s">
        <v>20</v>
      </c>
      <c r="C1184" s="11">
        <f t="shared" si="7"/>
        <v>95.53</v>
      </c>
      <c r="D1184" s="11">
        <f t="shared" si="7"/>
        <v>308.85</v>
      </c>
      <c r="E1184" s="12">
        <v>19958</v>
      </c>
      <c r="F1184" s="13">
        <f>G1184/4</f>
        <v>1541007.0750000002</v>
      </c>
      <c r="G1184" s="13">
        <f>D1184*E1184</f>
        <v>6164028.300000001</v>
      </c>
    </row>
    <row r="1185" spans="2:7" ht="15.75">
      <c r="B1185" s="7" t="s">
        <v>22</v>
      </c>
      <c r="C1185" s="11">
        <f t="shared" si="7"/>
        <v>63.62</v>
      </c>
      <c r="D1185" s="11">
        <f t="shared" si="7"/>
        <v>152.60000000000002</v>
      </c>
      <c r="E1185" s="12">
        <v>11719</v>
      </c>
      <c r="F1185" s="13">
        <f>G1185/4</f>
        <v>447079.8500000001</v>
      </c>
      <c r="G1185" s="13">
        <f>D1185*E1185</f>
        <v>1788319.4000000004</v>
      </c>
    </row>
    <row r="1186" spans="2:7" ht="15.75">
      <c r="B1186" s="7" t="s">
        <v>23</v>
      </c>
      <c r="C1186" s="11">
        <f t="shared" si="7"/>
        <v>503.55</v>
      </c>
      <c r="D1186" s="11">
        <f t="shared" si="7"/>
        <v>1034.7</v>
      </c>
      <c r="E1186" s="12">
        <v>11719</v>
      </c>
      <c r="F1186" s="13">
        <f>G1186/4</f>
        <v>3031412.325</v>
      </c>
      <c r="G1186" s="13">
        <f>D1186*E1186</f>
        <v>12125649.3</v>
      </c>
    </row>
    <row r="1187" spans="2:7" ht="15.75">
      <c r="B1187" s="7" t="s">
        <v>24</v>
      </c>
      <c r="C1187" s="11">
        <f>SUM(C1183:C1186)</f>
        <v>705.55</v>
      </c>
      <c r="D1187" s="11">
        <f>SUM(D1183:D1186)</f>
        <v>1673.8600000000001</v>
      </c>
      <c r="E1187" s="33" t="s">
        <v>0</v>
      </c>
      <c r="F1187" s="13">
        <f>F1186+F1185+F1184+F1183</f>
        <v>5906183.295</v>
      </c>
      <c r="G1187" s="13">
        <f>G1186+G1185+G1184+G1183</f>
        <v>23624733.18</v>
      </c>
    </row>
    <row r="1188" spans="5:10" ht="15.75">
      <c r="E1188" s="24"/>
      <c r="H1188" s="13"/>
      <c r="I1188" s="13"/>
      <c r="J1188" s="13"/>
    </row>
    <row r="1189" spans="2:7" ht="15.75">
      <c r="B1189" s="7" t="s">
        <v>26</v>
      </c>
      <c r="C1189" s="11">
        <f>SUM(C1183:C1184)</f>
        <v>138.38</v>
      </c>
      <c r="D1189" s="11">
        <f>SUM(D1183:D1184)</f>
        <v>486.56</v>
      </c>
      <c r="E1189" s="12">
        <v>19958</v>
      </c>
      <c r="F1189" s="13">
        <f>F1184+F1183</f>
        <v>2427691.12</v>
      </c>
      <c r="G1189" s="13">
        <f>G1184+G1183</f>
        <v>9710764.48</v>
      </c>
    </row>
    <row r="1190" spans="2:7" ht="15.75">
      <c r="B1190" s="7" t="s">
        <v>27</v>
      </c>
      <c r="C1190" s="11">
        <f>SUM(C1185:C1186)</f>
        <v>567.17</v>
      </c>
      <c r="D1190" s="11">
        <f>SUM(D1185:D1186)</f>
        <v>1187.3000000000002</v>
      </c>
      <c r="E1190" s="12">
        <v>11719</v>
      </c>
      <c r="F1190" s="13">
        <f>F1186+F1185</f>
        <v>3478492.1750000003</v>
      </c>
      <c r="G1190" s="13">
        <f>G1186+G1185</f>
        <v>13913968.700000001</v>
      </c>
    </row>
    <row r="1191" spans="2:7" ht="15.75">
      <c r="B1191" s="7" t="s">
        <v>24</v>
      </c>
      <c r="C1191" s="11">
        <f>SUM(C1189:C1190)</f>
        <v>705.55</v>
      </c>
      <c r="D1191" s="11">
        <f>SUM(D1189:D1190)</f>
        <v>1673.8600000000001</v>
      </c>
      <c r="E1191" s="14"/>
      <c r="F1191" s="13">
        <f>F1190+F1189</f>
        <v>5906183.295</v>
      </c>
      <c r="G1191" s="13">
        <f>G1190+G1189</f>
        <v>23624733.18</v>
      </c>
    </row>
    <row r="1192" spans="2:7" ht="15.75">
      <c r="B1192" s="7"/>
      <c r="C1192" s="11"/>
      <c r="D1192" s="11"/>
      <c r="E1192" s="14"/>
      <c r="F1192" s="13"/>
      <c r="G1192" s="13"/>
    </row>
    <row r="1193" spans="2:7" ht="15.75">
      <c r="B1193" s="7"/>
      <c r="C1193" s="11"/>
      <c r="D1193" s="11"/>
      <c r="E1193" s="14"/>
      <c r="F1193" s="13"/>
      <c r="G1193" s="13"/>
    </row>
    <row r="1194" spans="2:7" ht="15.75">
      <c r="B1194" s="7"/>
      <c r="C1194" s="11"/>
      <c r="D1194" s="11"/>
      <c r="E1194" s="14"/>
      <c r="F1194" s="13"/>
      <c r="G1194" s="13"/>
    </row>
    <row r="1195" spans="2:7" ht="15.75">
      <c r="B1195" s="7"/>
      <c r="C1195" s="11"/>
      <c r="D1195" s="11"/>
      <c r="E1195" s="14"/>
      <c r="F1195" s="13"/>
      <c r="G1195" s="13"/>
    </row>
    <row r="1196" ht="15.75">
      <c r="A1196" s="7" t="s">
        <v>140</v>
      </c>
    </row>
    <row r="1198" spans="2:7" ht="15.75">
      <c r="B1198" s="7" t="s">
        <v>18</v>
      </c>
      <c r="C1198" s="11">
        <f aca="true" t="shared" si="8" ref="C1198:D1201">SUM(C182,C353,C428,C539,C718,C756,C820,C1042,C1183)</f>
        <v>684.1400000000001</v>
      </c>
      <c r="D1198" s="11">
        <f t="shared" si="8"/>
        <v>2581.62</v>
      </c>
      <c r="E1198" s="12">
        <v>19958</v>
      </c>
      <c r="F1198" s="13">
        <f>G1198/4</f>
        <v>12880992.99</v>
      </c>
      <c r="G1198" s="13">
        <f>D1198*E1198</f>
        <v>51523971.96</v>
      </c>
    </row>
    <row r="1199" spans="2:7" ht="15.75">
      <c r="B1199" s="7" t="s">
        <v>20</v>
      </c>
      <c r="C1199" s="11">
        <f t="shared" si="8"/>
        <v>1302.95</v>
      </c>
      <c r="D1199" s="11">
        <f t="shared" si="8"/>
        <v>3797.5400000000004</v>
      </c>
      <c r="E1199" s="12">
        <v>19958</v>
      </c>
      <c r="F1199" s="13">
        <f>G1199/4</f>
        <v>18947825.830000002</v>
      </c>
      <c r="G1199" s="13">
        <f>D1199*E1199</f>
        <v>75791303.32000001</v>
      </c>
    </row>
    <row r="1200" spans="2:7" ht="15.75">
      <c r="B1200" s="7" t="s">
        <v>22</v>
      </c>
      <c r="C1200" s="11">
        <f t="shared" si="8"/>
        <v>1171.8799999999999</v>
      </c>
      <c r="D1200" s="11">
        <f t="shared" si="8"/>
        <v>2547.3999999999996</v>
      </c>
      <c r="E1200" s="12">
        <v>11719</v>
      </c>
      <c r="F1200" s="13">
        <f>G1200/4</f>
        <v>7463245.1499999985</v>
      </c>
      <c r="G1200" s="13">
        <f>D1200*E1200</f>
        <v>29852980.599999994</v>
      </c>
    </row>
    <row r="1201" spans="2:7" ht="15.75">
      <c r="B1201" s="7" t="s">
        <v>23</v>
      </c>
      <c r="C1201" s="11">
        <f t="shared" si="8"/>
        <v>8664.54</v>
      </c>
      <c r="D1201" s="11">
        <f t="shared" si="8"/>
        <v>17362.620000000003</v>
      </c>
      <c r="E1201" s="12">
        <v>11719</v>
      </c>
      <c r="F1201" s="13">
        <f>G1201/4</f>
        <v>50868135.94500001</v>
      </c>
      <c r="G1201" s="13">
        <f>D1201*E1201</f>
        <v>203472543.78000003</v>
      </c>
    </row>
    <row r="1202" spans="2:7" ht="15.75">
      <c r="B1202" s="7" t="s">
        <v>24</v>
      </c>
      <c r="C1202" s="11">
        <f>SUM(C1198:C1201)</f>
        <v>11823.510000000002</v>
      </c>
      <c r="D1202" s="11">
        <f>SUM(D1198:D1201)</f>
        <v>26289.18</v>
      </c>
      <c r="E1202" s="33" t="s">
        <v>0</v>
      </c>
      <c r="F1202" s="13">
        <f>F1201+F1200+F1199+F1198</f>
        <v>90160199.915</v>
      </c>
      <c r="G1202" s="13">
        <f>G1201+G1200+G1199+G1198</f>
        <v>360640799.66</v>
      </c>
    </row>
    <row r="1203" ht="15.75">
      <c r="E1203" s="24"/>
    </row>
    <row r="1204" spans="2:7" ht="15.75">
      <c r="B1204" s="7" t="s">
        <v>26</v>
      </c>
      <c r="C1204" s="11">
        <f>SUM(C1198:C1199)</f>
        <v>1987.0900000000001</v>
      </c>
      <c r="D1204" s="11">
        <f>SUM(D1198:D1199)</f>
        <v>6379.16</v>
      </c>
      <c r="E1204" s="12">
        <v>19958</v>
      </c>
      <c r="F1204" s="13">
        <f>F1199+F1198</f>
        <v>31828818.82</v>
      </c>
      <c r="G1204" s="13">
        <f>G1199+G1198</f>
        <v>127315275.28</v>
      </c>
    </row>
    <row r="1205" spans="2:7" ht="15.75">
      <c r="B1205" s="7" t="s">
        <v>27</v>
      </c>
      <c r="C1205" s="11">
        <f>SUM(C1200:C1201)</f>
        <v>9836.42</v>
      </c>
      <c r="D1205" s="11">
        <f>SUM(D1200:D1201)</f>
        <v>19910.020000000004</v>
      </c>
      <c r="E1205" s="12">
        <v>11719</v>
      </c>
      <c r="F1205" s="13">
        <f>F1201+F1200</f>
        <v>58331381.095000006</v>
      </c>
      <c r="G1205" s="13">
        <f>G1201+G1200</f>
        <v>233325524.38000003</v>
      </c>
    </row>
    <row r="1206" spans="2:7" ht="15.75">
      <c r="B1206" s="7" t="s">
        <v>24</v>
      </c>
      <c r="C1206" s="11">
        <f>SUM(C1204:C1205)</f>
        <v>11823.51</v>
      </c>
      <c r="D1206" s="11">
        <f>SUM(D1204:D1205)</f>
        <v>26289.180000000004</v>
      </c>
      <c r="E1206" s="14"/>
      <c r="F1206" s="13">
        <f>F1205+F1204</f>
        <v>90160199.915</v>
      </c>
      <c r="G1206" s="13">
        <f>G1205+G1204</f>
        <v>360640799.66</v>
      </c>
    </row>
    <row r="1207" spans="1:7" ht="15.75">
      <c r="A1207" s="18"/>
      <c r="B1207" s="18"/>
      <c r="C1207" s="18"/>
      <c r="D1207" s="18"/>
      <c r="E1207" s="18"/>
      <c r="F1207" s="18"/>
      <c r="G1207" s="18"/>
    </row>
    <row r="1209" spans="1:7" ht="15.75">
      <c r="A1209" s="4" t="s">
        <v>129</v>
      </c>
      <c r="F1209" s="25">
        <v>250000</v>
      </c>
      <c r="G1209" s="25">
        <v>1000000</v>
      </c>
    </row>
    <row r="1210" spans="1:7" ht="15.75">
      <c r="A1210" s="18"/>
      <c r="B1210" s="18"/>
      <c r="C1210" s="18"/>
      <c r="D1210" s="18"/>
      <c r="E1210" s="19"/>
      <c r="F1210" s="18"/>
      <c r="G1210" s="18"/>
    </row>
    <row r="1211" spans="1:7" ht="15.75">
      <c r="A1211" s="17"/>
      <c r="B1211" s="17"/>
      <c r="C1211" s="17"/>
      <c r="D1211" s="17"/>
      <c r="E1211" s="29"/>
      <c r="F1211" s="17"/>
      <c r="G1211" s="17"/>
    </row>
    <row r="1212" spans="1:7" ht="15.75">
      <c r="A1212" t="s">
        <v>0</v>
      </c>
      <c r="B1212" s="17"/>
      <c r="C1212" s="17"/>
      <c r="D1212" s="17"/>
      <c r="E1212" s="29"/>
      <c r="F1212" s="17"/>
      <c r="G1212" s="34" t="s">
        <v>0</v>
      </c>
    </row>
    <row r="1213" spans="1:7" ht="15.75">
      <c r="A1213" s="17"/>
      <c r="B1213" s="17"/>
      <c r="C1213" s="17"/>
      <c r="D1213" s="17"/>
      <c r="E1213" s="29"/>
      <c r="F1213" s="17"/>
      <c r="G1213" s="17"/>
    </row>
    <row r="1214" spans="1:7" ht="15.75">
      <c r="A1214" s="17"/>
      <c r="B1214" s="17"/>
      <c r="C1214" s="17"/>
      <c r="D1214" s="17"/>
      <c r="E1214" s="29"/>
      <c r="F1214" s="17"/>
      <c r="G1214" s="17"/>
    </row>
    <row r="1215" spans="2:7" ht="15.75">
      <c r="B1215" s="27" t="s">
        <v>133</v>
      </c>
      <c r="E1215" s="9"/>
      <c r="G1215" s="28">
        <f>+G1206+G1209+G1212</f>
        <v>361640799.66</v>
      </c>
    </row>
    <row r="1216" spans="1:7" ht="15.75">
      <c r="A1216" s="17"/>
      <c r="B1216" s="17"/>
      <c r="C1216" s="17"/>
      <c r="D1216" s="17"/>
      <c r="E1216" s="29"/>
      <c r="F1216" s="17"/>
      <c r="G1216" s="17"/>
    </row>
    <row r="1217" spans="1:7" ht="15.75">
      <c r="A1217" s="36" t="s">
        <v>134</v>
      </c>
      <c r="B1217" s="37"/>
      <c r="C1217" s="37"/>
      <c r="D1217" s="11" t="s">
        <v>0</v>
      </c>
      <c r="E1217" s="12" t="s">
        <v>0</v>
      </c>
      <c r="F1217" s="21" t="s">
        <v>0</v>
      </c>
      <c r="G1217" s="13" t="s">
        <v>0</v>
      </c>
    </row>
    <row r="1218" spans="1:5" ht="15.75">
      <c r="A1218" s="38" t="s">
        <v>135</v>
      </c>
      <c r="B1218" s="38"/>
      <c r="C1218" s="38"/>
      <c r="E1218" s="9"/>
    </row>
    <row r="1219" spans="2:7" ht="15.75">
      <c r="B1219" s="4" t="s">
        <v>83</v>
      </c>
      <c r="E1219" s="9"/>
      <c r="F1219" s="13">
        <f>G1219/4</f>
        <v>186973.25</v>
      </c>
      <c r="G1219" s="25">
        <v>747893</v>
      </c>
    </row>
    <row r="1220" spans="2:7" ht="15.75">
      <c r="B1220" s="4" t="s">
        <v>85</v>
      </c>
      <c r="E1220" s="9"/>
      <c r="F1220" s="13">
        <f>G1220/4</f>
        <v>26507.25</v>
      </c>
      <c r="G1220" s="25">
        <v>106029</v>
      </c>
    </row>
    <row r="1221" spans="2:7" ht="15.75">
      <c r="B1221" s="4" t="s">
        <v>82</v>
      </c>
      <c r="E1221" s="9"/>
      <c r="F1221" s="13">
        <f>G1221/4</f>
        <v>18788</v>
      </c>
      <c r="G1221" s="25">
        <v>75152</v>
      </c>
    </row>
    <row r="1222" spans="2:7" ht="15.75">
      <c r="B1222" s="4" t="s">
        <v>136</v>
      </c>
      <c r="E1222" s="9"/>
      <c r="F1222" s="13">
        <f>G1222/4</f>
        <v>5231.5</v>
      </c>
      <c r="G1222" s="25">
        <v>20926</v>
      </c>
    </row>
    <row r="1223" spans="2:7" ht="15.75">
      <c r="B1223" s="4" t="s">
        <v>137</v>
      </c>
      <c r="E1223" s="9"/>
      <c r="G1223" s="25">
        <f>SUM(G1219:G1222)</f>
        <v>950000</v>
      </c>
    </row>
    <row r="1224" ht="15.75">
      <c r="E1224" s="9"/>
    </row>
    <row r="1225" spans="1:7" ht="15.75">
      <c r="A1225" s="39"/>
      <c r="B1225" s="39"/>
      <c r="C1225" s="39"/>
      <c r="D1225" s="39"/>
      <c r="E1225" s="39"/>
      <c r="F1225" s="39"/>
      <c r="G1225" s="39"/>
    </row>
    <row r="1226" spans="1:7" ht="15.75">
      <c r="A1226" s="31"/>
      <c r="B1226" s="31"/>
      <c r="C1226" s="31"/>
      <c r="D1226" s="31"/>
      <c r="E1226" s="31"/>
      <c r="F1226" s="31"/>
      <c r="G1226" s="31"/>
    </row>
    <row r="1227" spans="1:7" ht="15.75">
      <c r="A1227" s="39"/>
      <c r="B1227" s="39"/>
      <c r="C1227" s="39"/>
      <c r="D1227" s="39"/>
      <c r="E1227" s="39"/>
      <c r="F1227" s="39"/>
      <c r="G1227" s="39"/>
    </row>
    <row r="1228" spans="1:7" ht="15.75">
      <c r="A1228" s="30"/>
      <c r="B1228" s="32"/>
      <c r="C1228" s="30"/>
      <c r="D1228" s="30"/>
      <c r="E1228" s="30"/>
      <c r="F1228" s="30"/>
      <c r="G1228" s="26"/>
    </row>
    <row r="1229" spans="1:6" ht="15.75">
      <c r="A1229" s="7"/>
      <c r="B1229" s="20"/>
      <c r="C1229" s="20"/>
      <c r="D1229" s="20"/>
      <c r="E1229" s="20"/>
      <c r="F1229" s="20"/>
    </row>
    <row r="1230" spans="2:6" ht="15.75">
      <c r="B1230" s="20"/>
      <c r="C1230" s="20"/>
      <c r="D1230" s="20"/>
      <c r="E1230" s="20"/>
      <c r="F1230" s="20"/>
    </row>
    <row r="1236" ht="15.75">
      <c r="D1236" s="8" t="s">
        <v>0</v>
      </c>
    </row>
  </sheetData>
  <sheetProtection/>
  <mergeCells count="4">
    <mergeCell ref="A1217:C1217"/>
    <mergeCell ref="A1218:C1218"/>
    <mergeCell ref="A1225:G1225"/>
    <mergeCell ref="A1227:G1227"/>
  </mergeCells>
  <printOptions/>
  <pageMargins left="0.25" right="0.24" top="1.19" bottom="0.55" header="0.25" footer="0.5"/>
  <pageSetup horizontalDpi="600" verticalDpi="600" orientation="portrait" scale="89" r:id="rId1"/>
  <headerFooter alignWithMargins="0">
    <oddHeader xml:space="preserve">&amp;C&amp;11VDOT
LOCAL ASSISTANCE DIVISION
URBAN MUNICIPAL MILEAGE AND PAYMENTS BASED ON
STATE FUNCTIONAL CLASSIFICATION
FY 15-16
 </oddHeader>
    <oddFooter>&amp;CPage &amp;P of &amp;N</oddFooter>
  </headerFooter>
  <rowBreaks count="33" manualBreakCount="33">
    <brk id="54" max="6" man="1"/>
    <brk id="92" max="6" man="1"/>
    <brk id="129" max="6" man="1"/>
    <brk id="165" max="6" man="1"/>
    <brk id="190" max="255" man="1"/>
    <brk id="229" max="6" man="1"/>
    <brk id="265" max="6" man="1"/>
    <brk id="301" max="6" man="1"/>
    <brk id="338" max="6" man="1"/>
    <brk id="361" max="255" man="1"/>
    <brk id="401" max="6" man="1"/>
    <brk id="436" max="6" man="1"/>
    <brk id="476" max="6" man="1"/>
    <brk id="511" max="6" man="1"/>
    <brk id="547" max="255" man="1"/>
    <brk id="589" max="6" man="1"/>
    <brk id="625" max="6" man="1"/>
    <brk id="662" max="6" man="1"/>
    <brk id="700" max="6" man="1"/>
    <brk id="726" max="255" man="1"/>
    <brk id="764" max="255" man="1"/>
    <brk id="805" max="6" man="1"/>
    <brk id="829" max="6" man="1"/>
    <brk id="868" max="6" man="1"/>
    <brk id="905" max="6" man="1"/>
    <brk id="941" max="6" man="1"/>
    <brk id="977" max="6" man="1"/>
    <brk id="1014" max="6" man="1"/>
    <brk id="1051" max="6" man="1"/>
    <brk id="1090" max="6" man="1"/>
    <brk id="1126" max="6" man="1"/>
    <brk id="1165" max="6" man="1"/>
    <brk id="11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VDOT Employee</dc:creator>
  <cp:keywords/>
  <dc:description/>
  <cp:lastModifiedBy>Sharon.McGhee</cp:lastModifiedBy>
  <cp:lastPrinted>2014-05-09T13:42:40Z</cp:lastPrinted>
  <dcterms:created xsi:type="dcterms:W3CDTF">1999-08-26T14:20:57Z</dcterms:created>
  <dcterms:modified xsi:type="dcterms:W3CDTF">2015-05-29T14:39:59Z</dcterms:modified>
  <cp:category/>
  <cp:version/>
  <cp:contentType/>
  <cp:contentStatus/>
</cp:coreProperties>
</file>