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Urban - Att C - Permit Fee Rev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122" i="1" l="1"/>
  <c r="F119" i="1"/>
  <c r="G119" i="1" s="1"/>
  <c r="F117" i="1"/>
  <c r="G117" i="1" s="1"/>
  <c r="F115" i="1"/>
  <c r="G115" i="1" s="1"/>
  <c r="F113" i="1"/>
  <c r="G113" i="1" s="1"/>
  <c r="F111" i="1"/>
  <c r="E108" i="1"/>
  <c r="E87" i="1"/>
  <c r="F84" i="1"/>
  <c r="G84" i="1" s="1"/>
  <c r="F82" i="1"/>
  <c r="E79" i="1"/>
  <c r="E73" i="1"/>
  <c r="F71" i="1"/>
  <c r="G71" i="1" s="1"/>
  <c r="F69" i="1"/>
  <c r="G69" i="1" s="1"/>
  <c r="F67" i="1"/>
  <c r="G67" i="1" s="1"/>
  <c r="F65" i="1"/>
  <c r="G65" i="1" s="1"/>
  <c r="F63" i="1"/>
  <c r="G63" i="1" s="1"/>
  <c r="F61" i="1"/>
  <c r="G61" i="1" s="1"/>
  <c r="F59" i="1"/>
  <c r="G59" i="1" s="1"/>
  <c r="E56" i="1"/>
  <c r="E44" i="1"/>
  <c r="F42" i="1"/>
  <c r="G42" i="1" s="1"/>
  <c r="F40" i="1"/>
  <c r="G40" i="1" s="1"/>
  <c r="F38" i="1"/>
  <c r="G38" i="1" s="1"/>
  <c r="E35" i="1"/>
  <c r="E18" i="1"/>
  <c r="E125" i="1" s="1"/>
  <c r="F125" i="1" s="1"/>
  <c r="G125" i="1" s="1"/>
  <c r="F15" i="1"/>
  <c r="G15" i="1" s="1"/>
  <c r="F13" i="1"/>
  <c r="G13" i="1" s="1"/>
  <c r="F11" i="1"/>
  <c r="G11" i="1" s="1"/>
  <c r="F9" i="1"/>
  <c r="G9" i="1" s="1"/>
  <c r="F7" i="1"/>
  <c r="G7" i="1" s="1"/>
  <c r="F5" i="1"/>
  <c r="I2" i="1"/>
  <c r="F105" i="1" s="1"/>
  <c r="G105" i="1" s="1"/>
  <c r="F6" i="1" l="1"/>
  <c r="G6" i="1" s="1"/>
  <c r="F8" i="1"/>
  <c r="G8" i="1" s="1"/>
  <c r="F10" i="1"/>
  <c r="G10" i="1" s="1"/>
  <c r="F12" i="1"/>
  <c r="G12" i="1" s="1"/>
  <c r="F14" i="1"/>
  <c r="G14" i="1" s="1"/>
  <c r="F16" i="1"/>
  <c r="G16" i="1" s="1"/>
  <c r="F39" i="1"/>
  <c r="G39" i="1" s="1"/>
  <c r="F41" i="1"/>
  <c r="G41" i="1" s="1"/>
  <c r="F60" i="1"/>
  <c r="G60" i="1" s="1"/>
  <c r="F62" i="1"/>
  <c r="G62" i="1" s="1"/>
  <c r="F64" i="1"/>
  <c r="G64" i="1" s="1"/>
  <c r="F66" i="1"/>
  <c r="G66" i="1" s="1"/>
  <c r="F68" i="1"/>
  <c r="G68" i="1" s="1"/>
  <c r="F70" i="1"/>
  <c r="G70" i="1" s="1"/>
  <c r="F83" i="1"/>
  <c r="G83" i="1" s="1"/>
  <c r="F85" i="1"/>
  <c r="G85" i="1" s="1"/>
  <c r="F112" i="1"/>
  <c r="G112" i="1" s="1"/>
  <c r="F114" i="1"/>
  <c r="G114" i="1" s="1"/>
  <c r="F116" i="1"/>
  <c r="G116" i="1" s="1"/>
  <c r="F118" i="1"/>
  <c r="G118" i="1" s="1"/>
  <c r="F120" i="1"/>
  <c r="G120" i="1" s="1"/>
  <c r="F21" i="1"/>
  <c r="F23" i="1"/>
  <c r="G23" i="1" s="1"/>
  <c r="F25" i="1"/>
  <c r="G25" i="1" s="1"/>
  <c r="F27" i="1"/>
  <c r="G27" i="1" s="1"/>
  <c r="F29" i="1"/>
  <c r="G29" i="1" s="1"/>
  <c r="F31" i="1"/>
  <c r="G31" i="1" s="1"/>
  <c r="F33" i="1"/>
  <c r="G33" i="1" s="1"/>
  <c r="F44" i="1"/>
  <c r="G44" i="1" s="1"/>
  <c r="F48" i="1"/>
  <c r="G48" i="1" s="1"/>
  <c r="F50" i="1"/>
  <c r="G50" i="1" s="1"/>
  <c r="F52" i="1"/>
  <c r="G52" i="1" s="1"/>
  <c r="F54" i="1"/>
  <c r="G54" i="1" s="1"/>
  <c r="F77" i="1"/>
  <c r="G77" i="1" s="1"/>
  <c r="F90" i="1"/>
  <c r="F92" i="1"/>
  <c r="G92" i="1" s="1"/>
  <c r="F94" i="1"/>
  <c r="G94" i="1" s="1"/>
  <c r="F96" i="1"/>
  <c r="G96" i="1" s="1"/>
  <c r="F98" i="1"/>
  <c r="G98" i="1" s="1"/>
  <c r="F100" i="1"/>
  <c r="G100" i="1" s="1"/>
  <c r="F102" i="1"/>
  <c r="G102" i="1" s="1"/>
  <c r="F104" i="1"/>
  <c r="G104" i="1" s="1"/>
  <c r="F106" i="1"/>
  <c r="G106" i="1" s="1"/>
  <c r="G5" i="1"/>
  <c r="F22" i="1"/>
  <c r="G22" i="1" s="1"/>
  <c r="F24" i="1"/>
  <c r="G24" i="1" s="1"/>
  <c r="F26" i="1"/>
  <c r="G26" i="1" s="1"/>
  <c r="F28" i="1"/>
  <c r="G28" i="1" s="1"/>
  <c r="F30" i="1"/>
  <c r="G30" i="1" s="1"/>
  <c r="F32" i="1"/>
  <c r="G32" i="1" s="1"/>
  <c r="F47" i="1"/>
  <c r="F49" i="1"/>
  <c r="G49" i="1" s="1"/>
  <c r="F51" i="1"/>
  <c r="G51" i="1" s="1"/>
  <c r="F53" i="1"/>
  <c r="G53" i="1" s="1"/>
  <c r="F76" i="1"/>
  <c r="G82" i="1"/>
  <c r="F91" i="1"/>
  <c r="G91" i="1" s="1"/>
  <c r="F93" i="1"/>
  <c r="G93" i="1" s="1"/>
  <c r="F95" i="1"/>
  <c r="G95" i="1" s="1"/>
  <c r="F97" i="1"/>
  <c r="G97" i="1" s="1"/>
  <c r="F99" i="1"/>
  <c r="G99" i="1" s="1"/>
  <c r="F101" i="1"/>
  <c r="G101" i="1" s="1"/>
  <c r="F103" i="1"/>
  <c r="G103" i="1" s="1"/>
  <c r="G111" i="1"/>
  <c r="F79" i="1" l="1"/>
  <c r="G79" i="1" s="1"/>
  <c r="G76" i="1"/>
  <c r="F56" i="1"/>
  <c r="G56" i="1" s="1"/>
  <c r="G47" i="1"/>
  <c r="F108" i="1"/>
  <c r="G108" i="1" s="1"/>
  <c r="G90" i="1"/>
  <c r="F122" i="1"/>
  <c r="G122" i="1" s="1"/>
  <c r="F87" i="1"/>
  <c r="G87" i="1" s="1"/>
  <c r="F73" i="1"/>
  <c r="G73" i="1" s="1"/>
  <c r="G21" i="1"/>
  <c r="F35" i="1"/>
  <c r="G35" i="1" s="1"/>
  <c r="F18" i="1"/>
  <c r="G18" i="1" s="1"/>
</calcChain>
</file>

<file path=xl/sharedStrings.xml><?xml version="1.0" encoding="utf-8"?>
<sst xmlns="http://schemas.openxmlformats.org/spreadsheetml/2006/main" count="134" uniqueCount="98">
  <si>
    <t>ATTACHMENT C</t>
  </si>
  <si>
    <t>PERMIT FEE REVENUES - URBAN LOCALITIES</t>
  </si>
  <si>
    <t xml:space="preserve">DISTRICT </t>
  </si>
  <si>
    <t xml:space="preserve">LOCALITY </t>
  </si>
  <si>
    <t xml:space="preserve">TOTAL LANE MILEAGE </t>
  </si>
  <si>
    <t xml:space="preserve"> PERMIT REVENUE</t>
  </si>
  <si>
    <t>QUARTERLY PAYMENT</t>
  </si>
  <si>
    <t>Bristol</t>
  </si>
  <si>
    <t xml:space="preserve">Abingdon </t>
  </si>
  <si>
    <t xml:space="preserve">Big Stone Gap </t>
  </si>
  <si>
    <t xml:space="preserve">Bluefield </t>
  </si>
  <si>
    <t xml:space="preserve">Bristol </t>
  </si>
  <si>
    <t xml:space="preserve">Lebanon </t>
  </si>
  <si>
    <t>Marion</t>
  </si>
  <si>
    <t xml:space="preserve">Norton </t>
  </si>
  <si>
    <t>Richlands</t>
  </si>
  <si>
    <t xml:space="preserve">Saltville </t>
  </si>
  <si>
    <t xml:space="preserve">Tazewell </t>
  </si>
  <si>
    <t>Wise</t>
  </si>
  <si>
    <t xml:space="preserve">Wytheville </t>
  </si>
  <si>
    <t xml:space="preserve"> </t>
  </si>
  <si>
    <t xml:space="preserve">District Total </t>
  </si>
  <si>
    <t xml:space="preserve">Salem </t>
  </si>
  <si>
    <t xml:space="preserve">Bedford </t>
  </si>
  <si>
    <t>Blacksburg</t>
  </si>
  <si>
    <t>Christiansburg</t>
  </si>
  <si>
    <t>Galax</t>
  </si>
  <si>
    <t>Martinsville</t>
  </si>
  <si>
    <t>Narrows</t>
  </si>
  <si>
    <t>Pearisburg</t>
  </si>
  <si>
    <t>Pulaski</t>
  </si>
  <si>
    <t xml:space="preserve">Radford </t>
  </si>
  <si>
    <t>Roanoke</t>
  </si>
  <si>
    <t xml:space="preserve">Rocky Mount </t>
  </si>
  <si>
    <t xml:space="preserve">Vinton </t>
  </si>
  <si>
    <t>Lynchburg</t>
  </si>
  <si>
    <t xml:space="preserve">Altavista </t>
  </si>
  <si>
    <t>Danville</t>
  </si>
  <si>
    <t>Farmville</t>
  </si>
  <si>
    <t xml:space="preserve">Lynchburg </t>
  </si>
  <si>
    <t>South Boston</t>
  </si>
  <si>
    <t xml:space="preserve">Richmond </t>
  </si>
  <si>
    <t>Ashland</t>
  </si>
  <si>
    <t>Blackstone</t>
  </si>
  <si>
    <t>Chase City</t>
  </si>
  <si>
    <t xml:space="preserve">Colonial Heights </t>
  </si>
  <si>
    <t>Hopewell</t>
  </si>
  <si>
    <t>Petersburg</t>
  </si>
  <si>
    <t xml:space="preserve">South Hill </t>
  </si>
  <si>
    <t>Hampton Roads</t>
  </si>
  <si>
    <t>Chesapeake</t>
  </si>
  <si>
    <t>Chincoteague</t>
  </si>
  <si>
    <t>Emporia</t>
  </si>
  <si>
    <t>Franklin</t>
  </si>
  <si>
    <t>Hampton</t>
  </si>
  <si>
    <t xml:space="preserve">Newport News </t>
  </si>
  <si>
    <t>Norfolk</t>
  </si>
  <si>
    <t>Poquoson</t>
  </si>
  <si>
    <t>Portsmouth</t>
  </si>
  <si>
    <t>Smithfield</t>
  </si>
  <si>
    <t>Suffolk</t>
  </si>
  <si>
    <t xml:space="preserve">Virginia Beach </t>
  </si>
  <si>
    <t>Williamsburg</t>
  </si>
  <si>
    <t>Fredericksburg</t>
  </si>
  <si>
    <t>Colonial Beach</t>
  </si>
  <si>
    <t>Culpeper</t>
  </si>
  <si>
    <t xml:space="preserve">Charlottesville </t>
  </si>
  <si>
    <t>Orange</t>
  </si>
  <si>
    <t>Warrenton</t>
  </si>
  <si>
    <t>Staunton</t>
  </si>
  <si>
    <t>Berryville</t>
  </si>
  <si>
    <t>Bridgewater</t>
  </si>
  <si>
    <t>Broadway</t>
  </si>
  <si>
    <t>Buena Vista</t>
  </si>
  <si>
    <t>Clifton Forge</t>
  </si>
  <si>
    <t xml:space="preserve">Covington </t>
  </si>
  <si>
    <t>Elkton</t>
  </si>
  <si>
    <t xml:space="preserve">Front Royal </t>
  </si>
  <si>
    <t>Grottoes</t>
  </si>
  <si>
    <t>Harrisonburg</t>
  </si>
  <si>
    <t>Lexington</t>
  </si>
  <si>
    <t xml:space="preserve">Luray </t>
  </si>
  <si>
    <t>Strasburg</t>
  </si>
  <si>
    <t>Waynesboro</t>
  </si>
  <si>
    <t>Winchester</t>
  </si>
  <si>
    <t>Woodstock</t>
  </si>
  <si>
    <t>Northern Virginia</t>
  </si>
  <si>
    <t>Alexandria</t>
  </si>
  <si>
    <t>Dumfries</t>
  </si>
  <si>
    <t>Fairfax</t>
  </si>
  <si>
    <t>Falls Church</t>
  </si>
  <si>
    <t>Herndon</t>
  </si>
  <si>
    <t>Leesburg</t>
  </si>
  <si>
    <t>Manassas</t>
  </si>
  <si>
    <t>Manassas Park</t>
  </si>
  <si>
    <t>Purcellville</t>
  </si>
  <si>
    <t>Vienna</t>
  </si>
  <si>
    <t>Urban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</si>
</sst>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1" applyFont="1" applyAlignment="1">
      <alignment horizontal="center"/>
    </xf>
    <xf numFmtId="8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2" fontId="0" fillId="0" borderId="2" xfId="0" applyNumberFormat="1" applyBorder="1"/>
    <xf numFmtId="0" fontId="0" fillId="0" borderId="2" xfId="0" applyBorder="1"/>
    <xf numFmtId="0" fontId="0" fillId="0" borderId="3" xfId="0" applyBorder="1"/>
    <xf numFmtId="164" fontId="0" fillId="0" borderId="0" xfId="0" applyNumberFormat="1"/>
    <xf numFmtId="0" fontId="0" fillId="0" borderId="0" xfId="0" applyBorder="1"/>
    <xf numFmtId="0" fontId="0" fillId="0" borderId="0" xfId="0" applyFill="1" applyBorder="1"/>
    <xf numFmtId="4" fontId="0" fillId="0" borderId="0" xfId="0" applyNumberFormat="1" applyFill="1" applyBorder="1"/>
    <xf numFmtId="164" fontId="1" fillId="0" borderId="0" xfId="0" applyNumberFormat="1" applyFont="1"/>
    <xf numFmtId="0" fontId="0" fillId="0" borderId="1" xfId="0" applyBorder="1"/>
    <xf numFmtId="164" fontId="0" fillId="0" borderId="1" xfId="0" applyNumberFormat="1" applyBorder="1"/>
    <xf numFmtId="164" fontId="1" fillId="0" borderId="3" xfId="0" applyNumberFormat="1" applyFont="1" applyBorder="1"/>
    <xf numFmtId="164" fontId="1" fillId="0" borderId="1" xfId="0" applyNumberFormat="1" applyFont="1" applyBorder="1"/>
    <xf numFmtId="4" fontId="0" fillId="0" borderId="0" xfId="0" applyNumberFormat="1" applyBorder="1"/>
    <xf numFmtId="164" fontId="0" fillId="0" borderId="3" xfId="0" applyNumberFormat="1" applyBorder="1"/>
    <xf numFmtId="2" fontId="0" fillId="0" borderId="0" xfId="0" applyNumberFormat="1" applyBorder="1"/>
    <xf numFmtId="0" fontId="1" fillId="0" borderId="0" xfId="0" applyFont="1" applyBorder="1"/>
    <xf numFmtId="164" fontId="0" fillId="0" borderId="0" xfId="0" applyNumberFormat="1" applyBorder="1"/>
    <xf numFmtId="164" fontId="1" fillId="0" borderId="0" xfId="0" applyNumberFormat="1" applyFont="1" applyBorder="1"/>
    <xf numFmtId="4" fontId="0" fillId="0" borderId="1" xfId="0" applyNumberFormat="1" applyBorder="1"/>
    <xf numFmtId="0" fontId="2" fillId="0" borderId="2" xfId="0" applyFont="1" applyBorder="1"/>
    <xf numFmtId="4" fontId="2" fillId="0" borderId="2" xfId="0" applyNumberFormat="1" applyFont="1" applyBorder="1"/>
    <xf numFmtId="164" fontId="2" fillId="0" borderId="2" xfId="0" applyNumberFormat="1" applyFont="1" applyBorder="1"/>
    <xf numFmtId="164" fontId="2" fillId="0" borderId="0" xfId="0" applyNumberFormat="1" applyFont="1"/>
  </cellXfs>
  <cellStyles count="4">
    <cellStyle name="Comma 2" xfId="2"/>
    <cellStyle name="Currency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odd%20and%20Sharon%20Files\Local%20Maintenance%20Payment%20Information\FY16%20Exempt%20Permit%20Revenue_tod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 Revenue"/>
      <sheetName val="Distribution by locality"/>
      <sheetName val="Spreadsheet directions"/>
      <sheetName val="ArlHen - Att B - Permit Fee Rev"/>
      <sheetName val="Urban - Att C - Permit Fee Rev"/>
    </sheetNames>
    <sheetDataSet>
      <sheetData sheetId="0">
        <row r="6">
          <cell r="E6">
            <v>9.7177578475791808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abSelected="1" workbookViewId="0">
      <selection activeCell="J45" sqref="J45"/>
    </sheetView>
  </sheetViews>
  <sheetFormatPr defaultRowHeight="12.75" x14ac:dyDescent="0.2"/>
  <cols>
    <col min="2" max="2" width="8.28515625" customWidth="1"/>
    <col min="4" max="4" width="7.28515625" customWidth="1"/>
    <col min="6" max="7" width="15.140625" customWidth="1"/>
    <col min="9" max="9" width="0" hidden="1" customWidth="1"/>
  </cols>
  <sheetData>
    <row r="1" spans="1:9" x14ac:dyDescent="0.2">
      <c r="A1" s="1" t="s">
        <v>0</v>
      </c>
      <c r="B1" s="1"/>
      <c r="C1" s="1"/>
      <c r="D1" s="1"/>
      <c r="E1" s="1"/>
      <c r="F1" s="1"/>
      <c r="G1" s="1"/>
    </row>
    <row r="2" spans="1:9" x14ac:dyDescent="0.2">
      <c r="A2" s="1" t="s">
        <v>1</v>
      </c>
      <c r="B2" s="1"/>
      <c r="C2" s="1"/>
      <c r="D2" s="1"/>
      <c r="E2" s="1"/>
      <c r="F2" s="1"/>
      <c r="G2" s="1"/>
      <c r="I2" s="2">
        <f>'[1]Est Revenue'!E6</f>
        <v>9.7177578475791808</v>
      </c>
    </row>
    <row r="3" spans="1:9" ht="51" x14ac:dyDescent="0.2">
      <c r="A3" s="3" t="s">
        <v>2</v>
      </c>
      <c r="B3" s="3"/>
      <c r="C3" s="3" t="s">
        <v>3</v>
      </c>
      <c r="D3" s="3"/>
      <c r="E3" s="4" t="s">
        <v>4</v>
      </c>
      <c r="F3" s="5" t="s">
        <v>5</v>
      </c>
      <c r="G3" s="6" t="s">
        <v>6</v>
      </c>
    </row>
    <row r="4" spans="1:9" x14ac:dyDescent="0.2">
      <c r="A4" s="7"/>
      <c r="B4" s="7"/>
      <c r="C4" s="7"/>
      <c r="D4" s="7"/>
      <c r="E4" s="8"/>
      <c r="F4" s="9"/>
      <c r="G4" s="10"/>
    </row>
    <row r="5" spans="1:9" x14ac:dyDescent="0.2">
      <c r="A5" s="11" t="s">
        <v>7</v>
      </c>
      <c r="B5" s="11"/>
      <c r="C5" s="11" t="s">
        <v>8</v>
      </c>
      <c r="D5" s="11"/>
      <c r="E5" s="11">
        <v>118.58</v>
      </c>
      <c r="F5" s="12">
        <f>E5*$I$2</f>
        <v>1152.3317255659392</v>
      </c>
      <c r="G5" s="12">
        <f>F5/4</f>
        <v>288.08293139148481</v>
      </c>
    </row>
    <row r="6" spans="1:9" x14ac:dyDescent="0.2">
      <c r="A6" s="13"/>
      <c r="B6" s="13"/>
      <c r="C6" s="13" t="s">
        <v>9</v>
      </c>
      <c r="D6" s="13"/>
      <c r="E6" s="13">
        <v>68.36</v>
      </c>
      <c r="F6" s="12">
        <f t="shared" ref="F6:F16" si="0">E6*$I$2</f>
        <v>664.30592646051275</v>
      </c>
      <c r="G6" s="12">
        <f t="shared" ref="G6:G69" si="1">F6/4</f>
        <v>166.07648161512819</v>
      </c>
    </row>
    <row r="7" spans="1:9" x14ac:dyDescent="0.2">
      <c r="A7" s="13"/>
      <c r="B7" s="13"/>
      <c r="C7" s="13" t="s">
        <v>10</v>
      </c>
      <c r="D7" s="13"/>
      <c r="E7" s="13">
        <v>81.97</v>
      </c>
      <c r="F7" s="12">
        <f t="shared" si="0"/>
        <v>796.56461076606547</v>
      </c>
      <c r="G7" s="12">
        <f t="shared" si="1"/>
        <v>199.14115269151637</v>
      </c>
    </row>
    <row r="8" spans="1:9" x14ac:dyDescent="0.2">
      <c r="A8" s="13"/>
      <c r="B8" s="13"/>
      <c r="C8" s="14" t="s">
        <v>11</v>
      </c>
      <c r="D8" s="13"/>
      <c r="E8" s="14">
        <v>261.13</v>
      </c>
      <c r="F8" s="12">
        <f t="shared" si="0"/>
        <v>2537.5981067383514</v>
      </c>
      <c r="G8" s="12">
        <f t="shared" si="1"/>
        <v>634.39952668458784</v>
      </c>
    </row>
    <row r="9" spans="1:9" x14ac:dyDescent="0.2">
      <c r="A9" s="13"/>
      <c r="B9" s="13"/>
      <c r="C9" s="14" t="s">
        <v>12</v>
      </c>
      <c r="D9" s="13"/>
      <c r="E9" s="15">
        <v>65.06</v>
      </c>
      <c r="F9" s="12">
        <f t="shared" si="0"/>
        <v>632.23732556350149</v>
      </c>
      <c r="G9" s="12">
        <f t="shared" si="1"/>
        <v>158.05933139087537</v>
      </c>
    </row>
    <row r="10" spans="1:9" x14ac:dyDescent="0.2">
      <c r="A10" s="13"/>
      <c r="B10" s="13"/>
      <c r="C10" s="14" t="s">
        <v>13</v>
      </c>
      <c r="D10" s="13"/>
      <c r="E10" s="14">
        <v>90.08</v>
      </c>
      <c r="F10" s="12">
        <f t="shared" si="0"/>
        <v>875.37562690993263</v>
      </c>
      <c r="G10" s="12">
        <f t="shared" si="1"/>
        <v>218.84390672748316</v>
      </c>
    </row>
    <row r="11" spans="1:9" x14ac:dyDescent="0.2">
      <c r="A11" s="13"/>
      <c r="B11" s="13"/>
      <c r="C11" s="14" t="s">
        <v>14</v>
      </c>
      <c r="D11" s="13"/>
      <c r="E11" s="14">
        <v>63.45</v>
      </c>
      <c r="F11" s="12">
        <f t="shared" si="0"/>
        <v>616.59173542889903</v>
      </c>
      <c r="G11" s="12">
        <f t="shared" si="1"/>
        <v>154.14793385722476</v>
      </c>
    </row>
    <row r="12" spans="1:9" x14ac:dyDescent="0.2">
      <c r="A12" s="13"/>
      <c r="B12" s="13"/>
      <c r="C12" s="14" t="s">
        <v>15</v>
      </c>
      <c r="D12" s="13"/>
      <c r="E12" s="14">
        <v>72.680000000000007</v>
      </c>
      <c r="F12" s="12">
        <f t="shared" si="0"/>
        <v>706.28664036205498</v>
      </c>
      <c r="G12" s="12">
        <f t="shared" si="1"/>
        <v>176.57166009051375</v>
      </c>
    </row>
    <row r="13" spans="1:9" x14ac:dyDescent="0.2">
      <c r="A13" s="13"/>
      <c r="B13" s="13"/>
      <c r="C13" s="14" t="s">
        <v>16</v>
      </c>
      <c r="D13" s="13"/>
      <c r="E13" s="15">
        <v>31.9</v>
      </c>
      <c r="F13" s="12">
        <f t="shared" si="0"/>
        <v>309.99647533777585</v>
      </c>
      <c r="G13" s="12">
        <f t="shared" si="1"/>
        <v>77.499118834443962</v>
      </c>
    </row>
    <row r="14" spans="1:9" x14ac:dyDescent="0.2">
      <c r="A14" s="13"/>
      <c r="B14" s="13"/>
      <c r="C14" s="14" t="s">
        <v>17</v>
      </c>
      <c r="D14" s="13"/>
      <c r="E14" s="15">
        <v>82.05</v>
      </c>
      <c r="F14" s="12">
        <f t="shared" si="0"/>
        <v>797.34203139387171</v>
      </c>
      <c r="G14" s="12">
        <f t="shared" si="1"/>
        <v>199.33550784846793</v>
      </c>
    </row>
    <row r="15" spans="1:9" x14ac:dyDescent="0.2">
      <c r="A15" s="13"/>
      <c r="B15" s="13"/>
      <c r="C15" s="14" t="s">
        <v>18</v>
      </c>
      <c r="D15" s="13"/>
      <c r="E15" s="14">
        <v>36.299999999999997</v>
      </c>
      <c r="F15" s="12">
        <f t="shared" si="0"/>
        <v>352.75460986712426</v>
      </c>
      <c r="G15" s="12">
        <f t="shared" si="1"/>
        <v>88.188652466781065</v>
      </c>
    </row>
    <row r="16" spans="1:9" x14ac:dyDescent="0.2">
      <c r="A16" s="13"/>
      <c r="B16" s="13"/>
      <c r="C16" s="14" t="s">
        <v>19</v>
      </c>
      <c r="D16" s="13"/>
      <c r="E16" s="13">
        <v>185.48</v>
      </c>
      <c r="F16" s="12">
        <f t="shared" si="0"/>
        <v>1802.4497255689864</v>
      </c>
      <c r="G16" s="12">
        <f t="shared" si="1"/>
        <v>450.61243139224661</v>
      </c>
    </row>
    <row r="17" spans="1:7" x14ac:dyDescent="0.2">
      <c r="A17" s="13"/>
      <c r="B17" s="13"/>
      <c r="C17" s="13"/>
      <c r="D17" s="13"/>
      <c r="E17" s="13"/>
      <c r="F17" s="12"/>
      <c r="G17" s="16" t="s">
        <v>20</v>
      </c>
    </row>
    <row r="18" spans="1:7" x14ac:dyDescent="0.2">
      <c r="A18" s="17" t="s">
        <v>21</v>
      </c>
      <c r="B18" s="17"/>
      <c r="C18" s="17"/>
      <c r="D18" s="17"/>
      <c r="E18" s="17">
        <f>SUM(E5:E17)</f>
        <v>1157.0399999999997</v>
      </c>
      <c r="F18" s="18">
        <f>SUM(F5:F17)</f>
        <v>11243.834539963014</v>
      </c>
      <c r="G18" s="12">
        <f t="shared" si="1"/>
        <v>2810.9586349907536</v>
      </c>
    </row>
    <row r="19" spans="1:7" x14ac:dyDescent="0.2">
      <c r="A19" s="13"/>
      <c r="E19" s="13"/>
      <c r="F19" s="12"/>
      <c r="G19" s="19" t="s">
        <v>20</v>
      </c>
    </row>
    <row r="20" spans="1:7" x14ac:dyDescent="0.2">
      <c r="A20" s="13"/>
      <c r="E20" s="13"/>
      <c r="F20" s="18"/>
      <c r="G20" s="20" t="s">
        <v>20</v>
      </c>
    </row>
    <row r="21" spans="1:7" x14ac:dyDescent="0.2">
      <c r="A21" s="11" t="s">
        <v>22</v>
      </c>
      <c r="B21" s="11"/>
      <c r="C21" s="11" t="s">
        <v>23</v>
      </c>
      <c r="D21" s="11"/>
      <c r="E21" s="11">
        <v>98.24</v>
      </c>
      <c r="F21" s="12">
        <f>E21*$I$2</f>
        <v>954.67253094617865</v>
      </c>
      <c r="G21" s="12">
        <f t="shared" si="1"/>
        <v>238.66813273654466</v>
      </c>
    </row>
    <row r="22" spans="1:7" x14ac:dyDescent="0.2">
      <c r="A22" s="13"/>
      <c r="B22" s="13"/>
      <c r="C22" s="13" t="s">
        <v>24</v>
      </c>
      <c r="D22" s="13"/>
      <c r="E22" s="13">
        <v>245.25</v>
      </c>
      <c r="F22" s="12">
        <f t="shared" ref="F22:F33" si="2">E22*$I$2</f>
        <v>2383.280112118794</v>
      </c>
      <c r="G22" s="12">
        <f t="shared" si="1"/>
        <v>595.82002802969851</v>
      </c>
    </row>
    <row r="23" spans="1:7" x14ac:dyDescent="0.2">
      <c r="A23" s="13"/>
      <c r="B23" s="13"/>
      <c r="C23" s="13" t="s">
        <v>25</v>
      </c>
      <c r="D23" s="13"/>
      <c r="E23" s="13">
        <v>252.96</v>
      </c>
      <c r="F23" s="12">
        <f t="shared" si="2"/>
        <v>2458.2040251236294</v>
      </c>
      <c r="G23" s="12">
        <f t="shared" si="1"/>
        <v>614.55100628090736</v>
      </c>
    </row>
    <row r="24" spans="1:7" x14ac:dyDescent="0.2">
      <c r="A24" s="13"/>
      <c r="B24" s="13"/>
      <c r="C24" s="13" t="s">
        <v>26</v>
      </c>
      <c r="D24" s="13"/>
      <c r="E24" s="13">
        <v>132.02000000000001</v>
      </c>
      <c r="F24" s="12">
        <f t="shared" si="2"/>
        <v>1282.9383910374036</v>
      </c>
      <c r="G24" s="12">
        <f t="shared" si="1"/>
        <v>320.73459775935089</v>
      </c>
    </row>
    <row r="25" spans="1:7" x14ac:dyDescent="0.2">
      <c r="A25" s="13"/>
      <c r="B25" s="13"/>
      <c r="C25" s="13" t="s">
        <v>27</v>
      </c>
      <c r="D25" s="13"/>
      <c r="E25" s="13">
        <v>224.39</v>
      </c>
      <c r="F25" s="12">
        <f t="shared" si="2"/>
        <v>2180.5676834182923</v>
      </c>
      <c r="G25" s="12">
        <f t="shared" si="1"/>
        <v>545.14192085457307</v>
      </c>
    </row>
    <row r="26" spans="1:7" x14ac:dyDescent="0.2">
      <c r="A26" s="13"/>
      <c r="B26" s="13"/>
      <c r="C26" s="13" t="s">
        <v>28</v>
      </c>
      <c r="D26" s="13"/>
      <c r="E26" s="13">
        <v>30.95</v>
      </c>
      <c r="F26" s="12">
        <f t="shared" si="2"/>
        <v>300.76460538257567</v>
      </c>
      <c r="G26" s="12">
        <f t="shared" si="1"/>
        <v>75.191151345643917</v>
      </c>
    </row>
    <row r="27" spans="1:7" x14ac:dyDescent="0.2">
      <c r="A27" s="13"/>
      <c r="B27" s="13"/>
      <c r="C27" s="13" t="s">
        <v>29</v>
      </c>
      <c r="D27" s="13"/>
      <c r="E27" s="13">
        <v>39.82</v>
      </c>
      <c r="F27" s="12">
        <f t="shared" si="2"/>
        <v>386.96111749060299</v>
      </c>
      <c r="G27" s="12">
        <f t="shared" si="1"/>
        <v>96.740279372650747</v>
      </c>
    </row>
    <row r="28" spans="1:7" x14ac:dyDescent="0.2">
      <c r="A28" s="13"/>
      <c r="B28" s="13"/>
      <c r="C28" s="13" t="s">
        <v>30</v>
      </c>
      <c r="D28" s="13"/>
      <c r="E28" s="13">
        <v>144.41</v>
      </c>
      <c r="F28" s="12">
        <f t="shared" si="2"/>
        <v>1403.3414107689096</v>
      </c>
      <c r="G28" s="12">
        <f t="shared" si="1"/>
        <v>350.83535269222739</v>
      </c>
    </row>
    <row r="29" spans="1:7" x14ac:dyDescent="0.2">
      <c r="A29" s="13"/>
      <c r="B29" s="13"/>
      <c r="C29" s="13" t="s">
        <v>31</v>
      </c>
      <c r="D29" s="13"/>
      <c r="E29" s="13">
        <v>157.26</v>
      </c>
      <c r="F29" s="12">
        <f t="shared" si="2"/>
        <v>1528.2145991103018</v>
      </c>
      <c r="G29" s="12">
        <f t="shared" si="1"/>
        <v>382.05364977757546</v>
      </c>
    </row>
    <row r="30" spans="1:7" x14ac:dyDescent="0.2">
      <c r="A30" s="13"/>
      <c r="B30" s="13"/>
      <c r="C30" s="13" t="s">
        <v>32</v>
      </c>
      <c r="D30" s="13"/>
      <c r="E30" s="13">
        <v>1067.69</v>
      </c>
      <c r="F30" s="12">
        <f t="shared" si="2"/>
        <v>10375.552876281816</v>
      </c>
      <c r="G30" s="12">
        <f t="shared" si="1"/>
        <v>2593.8882190704539</v>
      </c>
    </row>
    <row r="31" spans="1:7" x14ac:dyDescent="0.2">
      <c r="A31" s="13"/>
      <c r="B31" s="13"/>
      <c r="C31" s="13" t="s">
        <v>33</v>
      </c>
      <c r="D31" s="13"/>
      <c r="E31" s="13">
        <v>94.34</v>
      </c>
      <c r="F31" s="12">
        <f t="shared" si="2"/>
        <v>916.77327534061999</v>
      </c>
      <c r="G31" s="12">
        <f t="shared" si="1"/>
        <v>229.193318835155</v>
      </c>
    </row>
    <row r="32" spans="1:7" x14ac:dyDescent="0.2">
      <c r="A32" s="13"/>
      <c r="B32" s="13"/>
      <c r="C32" s="13" t="s">
        <v>22</v>
      </c>
      <c r="D32" s="13"/>
      <c r="E32" s="13">
        <v>293.74</v>
      </c>
      <c r="F32" s="12">
        <f t="shared" si="2"/>
        <v>2854.4941901479087</v>
      </c>
      <c r="G32" s="12">
        <f t="shared" si="1"/>
        <v>713.62354753697718</v>
      </c>
    </row>
    <row r="33" spans="1:7" x14ac:dyDescent="0.2">
      <c r="A33" s="13"/>
      <c r="B33" s="13"/>
      <c r="C33" s="13" t="s">
        <v>34</v>
      </c>
      <c r="D33" s="13"/>
      <c r="E33" s="13">
        <v>87.94</v>
      </c>
      <c r="F33" s="12">
        <f t="shared" si="2"/>
        <v>854.57962511611311</v>
      </c>
      <c r="G33" s="12">
        <f t="shared" si="1"/>
        <v>213.64490627902828</v>
      </c>
    </row>
    <row r="34" spans="1:7" x14ac:dyDescent="0.2">
      <c r="A34" s="13"/>
      <c r="B34" s="13"/>
      <c r="C34" s="13"/>
      <c r="D34" s="13"/>
      <c r="E34" s="13"/>
      <c r="F34" s="12"/>
      <c r="G34" s="16" t="s">
        <v>20</v>
      </c>
    </row>
    <row r="35" spans="1:7" x14ac:dyDescent="0.2">
      <c r="A35" s="17" t="s">
        <v>21</v>
      </c>
      <c r="B35" s="17"/>
      <c r="C35" s="17"/>
      <c r="D35" s="17"/>
      <c r="E35" s="17">
        <f>SUM(E21:E34)</f>
        <v>2869.0100000000007</v>
      </c>
      <c r="F35" s="18">
        <f>SUM(F21:F34)</f>
        <v>27880.344442283142</v>
      </c>
      <c r="G35" s="12">
        <f t="shared" si="1"/>
        <v>6970.0861105707854</v>
      </c>
    </row>
    <row r="36" spans="1:7" x14ac:dyDescent="0.2">
      <c r="A36" s="13"/>
      <c r="E36" s="13"/>
      <c r="F36" s="12"/>
      <c r="G36" s="19" t="s">
        <v>20</v>
      </c>
    </row>
    <row r="37" spans="1:7" x14ac:dyDescent="0.2">
      <c r="A37" s="13"/>
      <c r="E37" s="13"/>
      <c r="F37" s="18"/>
      <c r="G37" s="20" t="s">
        <v>20</v>
      </c>
    </row>
    <row r="38" spans="1:7" x14ac:dyDescent="0.2">
      <c r="A38" s="11" t="s">
        <v>35</v>
      </c>
      <c r="B38" s="11"/>
      <c r="C38" s="11" t="s">
        <v>36</v>
      </c>
      <c r="D38" s="11"/>
      <c r="E38" s="11">
        <v>52.45</v>
      </c>
      <c r="F38" s="12">
        <f>E38*$I$2</f>
        <v>509.69639910552809</v>
      </c>
      <c r="G38" s="12">
        <f t="shared" si="1"/>
        <v>127.42409977638202</v>
      </c>
    </row>
    <row r="39" spans="1:7" x14ac:dyDescent="0.2">
      <c r="A39" s="13"/>
      <c r="B39" s="13"/>
      <c r="C39" s="13" t="s">
        <v>37</v>
      </c>
      <c r="D39" s="13"/>
      <c r="E39" s="13">
        <v>731.9</v>
      </c>
      <c r="F39" s="12">
        <f>E39*$I$2</f>
        <v>7112.4269686432026</v>
      </c>
      <c r="G39" s="12">
        <f t="shared" si="1"/>
        <v>1778.1067421608006</v>
      </c>
    </row>
    <row r="40" spans="1:7" x14ac:dyDescent="0.2">
      <c r="A40" s="13"/>
      <c r="B40" s="13"/>
      <c r="C40" s="13" t="s">
        <v>38</v>
      </c>
      <c r="D40" s="13"/>
      <c r="E40" s="13">
        <v>116.59</v>
      </c>
      <c r="F40" s="12">
        <f>E40*$I$2</f>
        <v>1132.9933874492567</v>
      </c>
      <c r="G40" s="12">
        <f t="shared" si="1"/>
        <v>283.24834686231418</v>
      </c>
    </row>
    <row r="41" spans="1:7" x14ac:dyDescent="0.2">
      <c r="A41" s="13"/>
      <c r="B41" s="13"/>
      <c r="C41" s="13" t="s">
        <v>39</v>
      </c>
      <c r="D41" s="13"/>
      <c r="E41" s="13">
        <v>805.53</v>
      </c>
      <c r="F41" s="12">
        <f>E41*$I$2</f>
        <v>7827.945478960457</v>
      </c>
      <c r="G41" s="12">
        <f t="shared" si="1"/>
        <v>1956.9863697401142</v>
      </c>
    </row>
    <row r="42" spans="1:7" x14ac:dyDescent="0.2">
      <c r="A42" s="13"/>
      <c r="B42" s="13"/>
      <c r="C42" s="13" t="s">
        <v>40</v>
      </c>
      <c r="D42" s="13"/>
      <c r="E42" s="13">
        <v>140.94</v>
      </c>
      <c r="F42" s="12">
        <f>E42*$I$2</f>
        <v>1369.6207910378098</v>
      </c>
      <c r="G42" s="12">
        <f t="shared" si="1"/>
        <v>342.40519775945245</v>
      </c>
    </row>
    <row r="43" spans="1:7" x14ac:dyDescent="0.2">
      <c r="A43" s="13"/>
      <c r="B43" s="13"/>
      <c r="C43" s="13"/>
      <c r="D43" s="13"/>
      <c r="E43" s="13"/>
      <c r="F43" s="12"/>
      <c r="G43" s="12"/>
    </row>
    <row r="44" spans="1:7" x14ac:dyDescent="0.2">
      <c r="A44" s="17" t="s">
        <v>21</v>
      </c>
      <c r="B44" s="17"/>
      <c r="C44" s="17"/>
      <c r="D44" s="17"/>
      <c r="E44" s="17">
        <f>SUM(E38:E43)</f>
        <v>1847.41</v>
      </c>
      <c r="F44" s="18">
        <f>SUM(F38:F43)</f>
        <v>17952.683025196256</v>
      </c>
      <c r="G44" s="12">
        <f t="shared" si="1"/>
        <v>4488.1707562990641</v>
      </c>
    </row>
    <row r="45" spans="1:7" x14ac:dyDescent="0.2">
      <c r="A45" s="13"/>
      <c r="E45" s="13"/>
      <c r="F45" s="12"/>
      <c r="G45" s="19" t="s">
        <v>20</v>
      </c>
    </row>
    <row r="46" spans="1:7" x14ac:dyDescent="0.2">
      <c r="A46" s="13"/>
      <c r="E46" s="13"/>
      <c r="F46" s="18"/>
      <c r="G46" s="20" t="s">
        <v>20</v>
      </c>
    </row>
    <row r="47" spans="1:7" x14ac:dyDescent="0.2">
      <c r="A47" s="11" t="s">
        <v>41</v>
      </c>
      <c r="B47" s="11"/>
      <c r="C47" s="11" t="s">
        <v>42</v>
      </c>
      <c r="D47" s="11"/>
      <c r="E47" s="11">
        <v>115.65</v>
      </c>
      <c r="F47" s="12">
        <f>E47*$I$2</f>
        <v>1123.8586950725323</v>
      </c>
      <c r="G47" s="12">
        <f t="shared" si="1"/>
        <v>280.96467376813308</v>
      </c>
    </row>
    <row r="48" spans="1:7" x14ac:dyDescent="0.2">
      <c r="A48" s="13"/>
      <c r="B48" s="13"/>
      <c r="C48" s="13" t="s">
        <v>43</v>
      </c>
      <c r="D48" s="13"/>
      <c r="E48" s="13">
        <v>73.400000000000006</v>
      </c>
      <c r="F48" s="12">
        <f t="shared" ref="F48:F54" si="3">E48*$I$2</f>
        <v>713.28342601231191</v>
      </c>
      <c r="G48" s="12">
        <f t="shared" si="1"/>
        <v>178.32085650307798</v>
      </c>
    </row>
    <row r="49" spans="1:7" x14ac:dyDescent="0.2">
      <c r="A49" s="13"/>
      <c r="B49" s="13"/>
      <c r="C49" s="13" t="s">
        <v>44</v>
      </c>
      <c r="D49" s="13"/>
      <c r="E49" s="13">
        <v>35.31</v>
      </c>
      <c r="F49" s="12">
        <f t="shared" si="3"/>
        <v>343.1340295980209</v>
      </c>
      <c r="G49" s="12">
        <f t="shared" si="1"/>
        <v>85.783507399505226</v>
      </c>
    </row>
    <row r="50" spans="1:7" x14ac:dyDescent="0.2">
      <c r="A50" s="13"/>
      <c r="B50" s="13"/>
      <c r="C50" s="13" t="s">
        <v>45</v>
      </c>
      <c r="D50" s="13"/>
      <c r="E50" s="21">
        <v>193.2</v>
      </c>
      <c r="F50" s="12">
        <f t="shared" si="3"/>
        <v>1877.4708161522976</v>
      </c>
      <c r="G50" s="12">
        <f t="shared" si="1"/>
        <v>469.36770403807441</v>
      </c>
    </row>
    <row r="51" spans="1:7" x14ac:dyDescent="0.2">
      <c r="A51" s="13"/>
      <c r="B51" s="13"/>
      <c r="C51" s="13" t="s">
        <v>46</v>
      </c>
      <c r="D51" s="13"/>
      <c r="E51" s="13">
        <v>287.64999999999998</v>
      </c>
      <c r="F51" s="12">
        <f t="shared" si="3"/>
        <v>2795.313044856151</v>
      </c>
      <c r="G51" s="12">
        <f t="shared" si="1"/>
        <v>698.82826121403775</v>
      </c>
    </row>
    <row r="52" spans="1:7" x14ac:dyDescent="0.2">
      <c r="A52" s="13"/>
      <c r="B52" s="13"/>
      <c r="C52" s="13" t="s">
        <v>47</v>
      </c>
      <c r="D52" s="13"/>
      <c r="E52" s="21">
        <v>395.6</v>
      </c>
      <c r="F52" s="12">
        <f t="shared" si="3"/>
        <v>3844.3450045023242</v>
      </c>
      <c r="G52" s="12">
        <f t="shared" si="1"/>
        <v>961.08625112558104</v>
      </c>
    </row>
    <row r="53" spans="1:7" x14ac:dyDescent="0.2">
      <c r="A53" s="13"/>
      <c r="B53" s="13"/>
      <c r="C53" s="13" t="s">
        <v>41</v>
      </c>
      <c r="D53" s="13"/>
      <c r="E53" s="13">
        <v>1859.65</v>
      </c>
      <c r="F53" s="12">
        <f t="shared" si="3"/>
        <v>18071.628381250626</v>
      </c>
      <c r="G53" s="12">
        <f t="shared" si="1"/>
        <v>4517.9070953126566</v>
      </c>
    </row>
    <row r="54" spans="1:7" x14ac:dyDescent="0.2">
      <c r="A54" s="13"/>
      <c r="B54" s="13"/>
      <c r="C54" s="13" t="s">
        <v>48</v>
      </c>
      <c r="D54" s="13"/>
      <c r="E54" s="21">
        <v>96.35</v>
      </c>
      <c r="F54" s="12">
        <f t="shared" si="3"/>
        <v>936.30596861425397</v>
      </c>
      <c r="G54" s="12">
        <f t="shared" si="1"/>
        <v>234.07649215356349</v>
      </c>
    </row>
    <row r="55" spans="1:7" x14ac:dyDescent="0.2">
      <c r="A55" s="13"/>
      <c r="B55" s="13"/>
      <c r="C55" s="13"/>
      <c r="D55" s="13"/>
      <c r="E55" s="13"/>
      <c r="F55" s="12"/>
      <c r="G55" s="12"/>
    </row>
    <row r="56" spans="1:7" x14ac:dyDescent="0.2">
      <c r="A56" s="17" t="s">
        <v>21</v>
      </c>
      <c r="B56" s="17"/>
      <c r="C56" s="17"/>
      <c r="D56" s="17"/>
      <c r="E56" s="17">
        <f>SUM(E47:E55)</f>
        <v>3056.81</v>
      </c>
      <c r="F56" s="18">
        <f>SUM(F47:F55)</f>
        <v>29705.339366058517</v>
      </c>
      <c r="G56" s="12">
        <f t="shared" si="1"/>
        <v>7426.3348415146293</v>
      </c>
    </row>
    <row r="57" spans="1:7" x14ac:dyDescent="0.2">
      <c r="A57" s="13"/>
      <c r="E57" s="13"/>
      <c r="F57" s="12"/>
      <c r="G57" s="22"/>
    </row>
    <row r="58" spans="1:7" x14ac:dyDescent="0.2">
      <c r="A58" s="13"/>
      <c r="E58" s="13"/>
      <c r="F58" s="18"/>
      <c r="G58" s="20" t="s">
        <v>20</v>
      </c>
    </row>
    <row r="59" spans="1:7" x14ac:dyDescent="0.2">
      <c r="A59" s="11" t="s">
        <v>49</v>
      </c>
      <c r="B59" s="11"/>
      <c r="C59" s="11" t="s">
        <v>50</v>
      </c>
      <c r="D59" s="11"/>
      <c r="E59" s="11">
        <v>2375.65</v>
      </c>
      <c r="F59" s="12">
        <f>E59*$I$2</f>
        <v>23085.991430601483</v>
      </c>
      <c r="G59" s="12">
        <f t="shared" si="1"/>
        <v>5771.4978576503709</v>
      </c>
    </row>
    <row r="60" spans="1:7" x14ac:dyDescent="0.2">
      <c r="A60" s="13"/>
      <c r="B60" s="13"/>
      <c r="C60" s="13" t="s">
        <v>51</v>
      </c>
      <c r="D60" s="13"/>
      <c r="E60" s="13">
        <v>48.56</v>
      </c>
      <c r="F60" s="12">
        <f t="shared" ref="F60:F71" si="4">E60*$I$2</f>
        <v>471.89432107844505</v>
      </c>
      <c r="G60" s="12">
        <f t="shared" si="1"/>
        <v>117.97358026961126</v>
      </c>
    </row>
    <row r="61" spans="1:7" x14ac:dyDescent="0.2">
      <c r="A61" s="13"/>
      <c r="B61" s="13"/>
      <c r="C61" s="13" t="s">
        <v>52</v>
      </c>
      <c r="D61" s="13"/>
      <c r="E61" s="13">
        <v>82.53</v>
      </c>
      <c r="F61" s="12">
        <f t="shared" si="4"/>
        <v>802.00655516070981</v>
      </c>
      <c r="G61" s="12">
        <f t="shared" si="1"/>
        <v>200.50163879017745</v>
      </c>
    </row>
    <row r="62" spans="1:7" x14ac:dyDescent="0.2">
      <c r="A62" s="13"/>
      <c r="B62" s="13"/>
      <c r="C62" s="13" t="s">
        <v>53</v>
      </c>
      <c r="D62" s="13"/>
      <c r="E62" s="13">
        <v>111.37</v>
      </c>
      <c r="F62" s="12">
        <f t="shared" si="4"/>
        <v>1082.2666914848935</v>
      </c>
      <c r="G62" s="12">
        <f t="shared" si="1"/>
        <v>270.56667287122337</v>
      </c>
    </row>
    <row r="63" spans="1:7" x14ac:dyDescent="0.2">
      <c r="A63" s="13"/>
      <c r="B63" s="13"/>
      <c r="C63" s="13" t="s">
        <v>54</v>
      </c>
      <c r="D63" s="13"/>
      <c r="E63" s="13">
        <v>1147.0899999999999</v>
      </c>
      <c r="F63" s="12">
        <f t="shared" si="4"/>
        <v>11147.142849379601</v>
      </c>
      <c r="G63" s="12">
        <f t="shared" si="1"/>
        <v>2786.7857123449003</v>
      </c>
    </row>
    <row r="64" spans="1:7" x14ac:dyDescent="0.2">
      <c r="A64" s="13"/>
      <c r="B64" s="13"/>
      <c r="C64" s="13" t="s">
        <v>55</v>
      </c>
      <c r="D64" s="13"/>
      <c r="E64" s="13">
        <v>1202.93</v>
      </c>
      <c r="F64" s="12">
        <f t="shared" si="4"/>
        <v>11689.782447588424</v>
      </c>
      <c r="G64" s="12">
        <f t="shared" si="1"/>
        <v>2922.4456118971061</v>
      </c>
    </row>
    <row r="65" spans="1:7" x14ac:dyDescent="0.2">
      <c r="A65" s="13"/>
      <c r="B65" s="13"/>
      <c r="C65" s="13" t="s">
        <v>56</v>
      </c>
      <c r="D65" s="13"/>
      <c r="E65" s="13">
        <v>1664.82</v>
      </c>
      <c r="F65" s="12">
        <f t="shared" si="4"/>
        <v>16178.31761980677</v>
      </c>
      <c r="G65" s="12">
        <f t="shared" si="1"/>
        <v>4044.5794049516926</v>
      </c>
    </row>
    <row r="66" spans="1:7" x14ac:dyDescent="0.2">
      <c r="A66" s="13"/>
      <c r="B66" s="13"/>
      <c r="C66" s="13" t="s">
        <v>57</v>
      </c>
      <c r="D66" s="13"/>
      <c r="E66" s="13">
        <v>114.36</v>
      </c>
      <c r="F66" s="12">
        <f t="shared" si="4"/>
        <v>1111.3227874491552</v>
      </c>
      <c r="G66" s="12">
        <f t="shared" si="1"/>
        <v>277.83069686228879</v>
      </c>
    </row>
    <row r="67" spans="1:7" x14ac:dyDescent="0.2">
      <c r="A67" s="13"/>
      <c r="B67" s="13"/>
      <c r="C67" s="13" t="s">
        <v>58</v>
      </c>
      <c r="D67" s="13"/>
      <c r="E67" s="13">
        <v>887.42</v>
      </c>
      <c r="F67" s="12">
        <f t="shared" si="4"/>
        <v>8623.7326690987156</v>
      </c>
      <c r="G67" s="12">
        <f t="shared" si="1"/>
        <v>2155.9331672746789</v>
      </c>
    </row>
    <row r="68" spans="1:7" x14ac:dyDescent="0.2">
      <c r="A68" s="13"/>
      <c r="B68" s="13"/>
      <c r="C68" s="13" t="s">
        <v>59</v>
      </c>
      <c r="D68" s="13"/>
      <c r="E68" s="13">
        <v>94.13</v>
      </c>
      <c r="F68" s="12">
        <f t="shared" si="4"/>
        <v>914.73254619262821</v>
      </c>
      <c r="G68" s="12">
        <f t="shared" si="1"/>
        <v>228.68313654815705</v>
      </c>
    </row>
    <row r="69" spans="1:7" x14ac:dyDescent="0.2">
      <c r="A69" s="13"/>
      <c r="B69" s="13"/>
      <c r="C69" s="13" t="s">
        <v>60</v>
      </c>
      <c r="D69" s="13"/>
      <c r="E69" s="23">
        <v>1657.36</v>
      </c>
      <c r="F69" s="12">
        <f t="shared" si="4"/>
        <v>16105.82314626383</v>
      </c>
      <c r="G69" s="12">
        <f t="shared" si="1"/>
        <v>4026.4557865659576</v>
      </c>
    </row>
    <row r="70" spans="1:7" x14ac:dyDescent="0.2">
      <c r="A70" s="13"/>
      <c r="B70" s="13"/>
      <c r="C70" s="13" t="s">
        <v>61</v>
      </c>
      <c r="D70" s="13"/>
      <c r="E70" s="13">
        <v>3476.18</v>
      </c>
      <c r="F70" s="12">
        <f t="shared" si="4"/>
        <v>33780.675474597796</v>
      </c>
      <c r="G70" s="12">
        <f t="shared" ref="G70:G125" si="5">F70/4</f>
        <v>8445.168868649449</v>
      </c>
    </row>
    <row r="71" spans="1:7" x14ac:dyDescent="0.2">
      <c r="A71" s="13"/>
      <c r="B71" s="13"/>
      <c r="C71" s="13" t="s">
        <v>62</v>
      </c>
      <c r="D71" s="13"/>
      <c r="E71" s="13">
        <v>118.58</v>
      </c>
      <c r="F71" s="12">
        <f t="shared" si="4"/>
        <v>1152.3317255659392</v>
      </c>
      <c r="G71" s="12">
        <f t="shared" si="5"/>
        <v>288.08293139148481</v>
      </c>
    </row>
    <row r="72" spans="1:7" x14ac:dyDescent="0.2">
      <c r="A72" s="13"/>
      <c r="B72" s="13"/>
      <c r="C72" s="13"/>
      <c r="D72" s="13"/>
      <c r="E72" s="13"/>
      <c r="F72" s="12"/>
      <c r="G72" s="16" t="s">
        <v>20</v>
      </c>
    </row>
    <row r="73" spans="1:7" x14ac:dyDescent="0.2">
      <c r="A73" s="17" t="s">
        <v>21</v>
      </c>
      <c r="B73" s="17"/>
      <c r="C73" s="17"/>
      <c r="D73" s="17"/>
      <c r="E73" s="17">
        <f>SUM(E59:E72)</f>
        <v>12980.98</v>
      </c>
      <c r="F73" s="18">
        <f>SUM(F59:F72)</f>
        <v>126146.02026426839</v>
      </c>
      <c r="G73" s="12">
        <f t="shared" si="5"/>
        <v>31536.505066067097</v>
      </c>
    </row>
    <row r="74" spans="1:7" x14ac:dyDescent="0.2">
      <c r="A74" s="13"/>
      <c r="E74" s="13"/>
      <c r="F74" s="12"/>
      <c r="G74" s="16" t="s">
        <v>20</v>
      </c>
    </row>
    <row r="75" spans="1:7" x14ac:dyDescent="0.2">
      <c r="A75" s="17"/>
      <c r="B75" s="17"/>
      <c r="C75" s="17"/>
      <c r="D75" s="17"/>
      <c r="E75" s="17"/>
      <c r="F75" s="18"/>
      <c r="G75" s="20" t="s">
        <v>20</v>
      </c>
    </row>
    <row r="76" spans="1:7" x14ac:dyDescent="0.2">
      <c r="A76" s="13" t="s">
        <v>63</v>
      </c>
      <c r="B76" s="13"/>
      <c r="C76" s="24" t="s">
        <v>64</v>
      </c>
      <c r="D76" s="13"/>
      <c r="E76" s="13">
        <v>51.24</v>
      </c>
      <c r="F76" s="25">
        <f>E76*$I$2</f>
        <v>497.93791210995727</v>
      </c>
      <c r="G76" s="25">
        <f t="shared" si="5"/>
        <v>124.48447802748932</v>
      </c>
    </row>
    <row r="77" spans="1:7" x14ac:dyDescent="0.2">
      <c r="A77" s="24" t="s">
        <v>20</v>
      </c>
      <c r="B77" s="13"/>
      <c r="C77" s="13" t="s">
        <v>63</v>
      </c>
      <c r="D77" s="13"/>
      <c r="E77" s="13">
        <v>198.02</v>
      </c>
      <c r="F77" s="25">
        <f>E77*$I$2</f>
        <v>1924.3104089776295</v>
      </c>
      <c r="G77" s="25">
        <f t="shared" si="5"/>
        <v>481.07760224440739</v>
      </c>
    </row>
    <row r="78" spans="1:7" x14ac:dyDescent="0.2">
      <c r="A78" s="13"/>
      <c r="B78" s="13"/>
      <c r="C78" s="13"/>
      <c r="D78" s="13"/>
      <c r="E78" s="13"/>
      <c r="F78" s="25"/>
      <c r="G78" s="26" t="s">
        <v>20</v>
      </c>
    </row>
    <row r="79" spans="1:7" x14ac:dyDescent="0.2">
      <c r="A79" s="17" t="s">
        <v>21</v>
      </c>
      <c r="B79" s="17"/>
      <c r="C79" s="17"/>
      <c r="D79" s="17"/>
      <c r="E79" s="17">
        <f>SUM(E76:E78)</f>
        <v>249.26000000000002</v>
      </c>
      <c r="F79" s="18">
        <f>SUM(F76:F78)</f>
        <v>2422.2483210875866</v>
      </c>
      <c r="G79" s="18">
        <f t="shared" si="5"/>
        <v>605.56208027189666</v>
      </c>
    </row>
    <row r="80" spans="1:7" x14ac:dyDescent="0.2">
      <c r="A80" s="13"/>
      <c r="E80" s="13"/>
      <c r="F80" s="12"/>
      <c r="G80" s="19" t="s">
        <v>20</v>
      </c>
    </row>
    <row r="81" spans="1:7" x14ac:dyDescent="0.2">
      <c r="A81" s="13"/>
      <c r="E81" s="13"/>
      <c r="F81" s="18"/>
      <c r="G81" s="20" t="s">
        <v>20</v>
      </c>
    </row>
    <row r="82" spans="1:7" x14ac:dyDescent="0.2">
      <c r="A82" s="11" t="s">
        <v>65</v>
      </c>
      <c r="B82" s="11"/>
      <c r="C82" s="11" t="s">
        <v>66</v>
      </c>
      <c r="D82" s="11"/>
      <c r="E82" s="11">
        <v>286.35000000000002</v>
      </c>
      <c r="F82" s="12">
        <f>E82*$I$2</f>
        <v>2782.6799596542987</v>
      </c>
      <c r="G82" s="12">
        <f t="shared" si="5"/>
        <v>695.66998991357468</v>
      </c>
    </row>
    <row r="83" spans="1:7" x14ac:dyDescent="0.2">
      <c r="A83" s="13"/>
      <c r="B83" s="13"/>
      <c r="C83" s="13" t="s">
        <v>65</v>
      </c>
      <c r="D83" s="13"/>
      <c r="E83" s="23">
        <v>136.22999999999999</v>
      </c>
      <c r="F83" s="12">
        <f>E83*$I$2</f>
        <v>1323.8501515757116</v>
      </c>
      <c r="G83" s="12">
        <f t="shared" si="5"/>
        <v>330.9625378939279</v>
      </c>
    </row>
    <row r="84" spans="1:7" x14ac:dyDescent="0.2">
      <c r="A84" s="13"/>
      <c r="B84" s="13"/>
      <c r="C84" s="13" t="s">
        <v>67</v>
      </c>
      <c r="D84" s="13"/>
      <c r="E84" s="13">
        <v>61.13</v>
      </c>
      <c r="F84" s="12">
        <f>E84*$I$2</f>
        <v>594.04653722251533</v>
      </c>
      <c r="G84" s="12">
        <f t="shared" si="5"/>
        <v>148.51163430562883</v>
      </c>
    </row>
    <row r="85" spans="1:7" x14ac:dyDescent="0.2">
      <c r="A85" s="13"/>
      <c r="B85" s="13"/>
      <c r="C85" s="13" t="s">
        <v>68</v>
      </c>
      <c r="D85" s="13"/>
      <c r="E85" s="13">
        <v>94.78</v>
      </c>
      <c r="F85" s="12">
        <f>E85*$I$2</f>
        <v>921.0490887935548</v>
      </c>
      <c r="G85" s="12">
        <f t="shared" si="5"/>
        <v>230.2622721983887</v>
      </c>
    </row>
    <row r="86" spans="1:7" x14ac:dyDescent="0.2">
      <c r="A86" s="13"/>
      <c r="B86" s="13"/>
      <c r="C86" s="13"/>
      <c r="D86" s="13"/>
      <c r="E86" s="13"/>
      <c r="F86" s="12"/>
      <c r="G86" s="12"/>
    </row>
    <row r="87" spans="1:7" x14ac:dyDescent="0.2">
      <c r="A87" s="17" t="s">
        <v>21</v>
      </c>
      <c r="B87" s="17"/>
      <c r="C87" s="17"/>
      <c r="D87" s="17"/>
      <c r="E87" s="27">
        <f>SUM(E82:E86)</f>
        <v>578.49</v>
      </c>
      <c r="F87" s="25">
        <f>SUM(F82:F86)</f>
        <v>5621.6257372460805</v>
      </c>
      <c r="G87" s="12">
        <f t="shared" si="5"/>
        <v>1405.4064343115201</v>
      </c>
    </row>
    <row r="88" spans="1:7" x14ac:dyDescent="0.2">
      <c r="A88" s="13"/>
      <c r="E88" s="13"/>
      <c r="F88" s="22"/>
      <c r="G88" s="19"/>
    </row>
    <row r="89" spans="1:7" x14ac:dyDescent="0.2">
      <c r="A89" s="17"/>
      <c r="B89" s="17"/>
      <c r="C89" s="17"/>
      <c r="D89" s="17"/>
      <c r="E89" s="17"/>
      <c r="F89" s="18"/>
      <c r="G89" s="20"/>
    </row>
    <row r="90" spans="1:7" x14ac:dyDescent="0.2">
      <c r="A90" s="13" t="s">
        <v>69</v>
      </c>
      <c r="B90" s="13"/>
      <c r="C90" s="24" t="s">
        <v>70</v>
      </c>
      <c r="D90" s="13"/>
      <c r="E90" s="13">
        <v>37.369999999999997</v>
      </c>
      <c r="F90" s="25">
        <f>E90*$I$2</f>
        <v>363.15261076403397</v>
      </c>
      <c r="G90" s="25">
        <f t="shared" si="5"/>
        <v>90.788152691008492</v>
      </c>
    </row>
    <row r="91" spans="1:7" x14ac:dyDescent="0.2">
      <c r="A91" s="24" t="s">
        <v>20</v>
      </c>
      <c r="B91" s="13"/>
      <c r="C91" s="13" t="s">
        <v>71</v>
      </c>
      <c r="D91" s="13"/>
      <c r="E91" s="13">
        <v>53.17</v>
      </c>
      <c r="F91" s="12">
        <f>E91*$I$2</f>
        <v>516.69318475578507</v>
      </c>
      <c r="G91" s="12">
        <f t="shared" si="5"/>
        <v>129.17329618894627</v>
      </c>
    </row>
    <row r="92" spans="1:7" x14ac:dyDescent="0.2">
      <c r="A92" s="24"/>
      <c r="B92" s="13"/>
      <c r="C92" s="24" t="s">
        <v>72</v>
      </c>
      <c r="D92" s="13"/>
      <c r="E92" s="13">
        <v>33.119999999999997</v>
      </c>
      <c r="F92" s="12">
        <f>E92*$I$2</f>
        <v>321.85213991182246</v>
      </c>
      <c r="G92" s="12">
        <f t="shared" si="5"/>
        <v>80.463034977955616</v>
      </c>
    </row>
    <row r="93" spans="1:7" x14ac:dyDescent="0.2">
      <c r="A93" s="13"/>
      <c r="B93" s="13"/>
      <c r="C93" s="13" t="s">
        <v>73</v>
      </c>
      <c r="D93" s="13"/>
      <c r="E93" s="13">
        <v>89.64</v>
      </c>
      <c r="F93" s="12">
        <f t="shared" ref="F93:F106" si="6">E93*$I$2</f>
        <v>871.09981345699782</v>
      </c>
      <c r="G93" s="12">
        <f t="shared" si="5"/>
        <v>217.77495336424946</v>
      </c>
    </row>
    <row r="94" spans="1:7" x14ac:dyDescent="0.2">
      <c r="A94" s="13"/>
      <c r="B94" s="13"/>
      <c r="C94" s="13" t="s">
        <v>74</v>
      </c>
      <c r="D94" s="13"/>
      <c r="E94" s="13">
        <v>44.42</v>
      </c>
      <c r="F94" s="12">
        <f t="shared" si="6"/>
        <v>431.66280358946722</v>
      </c>
      <c r="G94" s="12">
        <f t="shared" si="5"/>
        <v>107.9157008973668</v>
      </c>
    </row>
    <row r="95" spans="1:7" x14ac:dyDescent="0.2">
      <c r="A95" s="13"/>
      <c r="B95" s="13"/>
      <c r="C95" s="13" t="s">
        <v>75</v>
      </c>
      <c r="D95" s="13"/>
      <c r="E95" s="13">
        <v>78.73</v>
      </c>
      <c r="F95" s="12">
        <f t="shared" si="6"/>
        <v>765.07907533990897</v>
      </c>
      <c r="G95" s="12">
        <f t="shared" si="5"/>
        <v>191.26976883497724</v>
      </c>
    </row>
    <row r="96" spans="1:7" x14ac:dyDescent="0.2">
      <c r="A96" s="13"/>
      <c r="B96" s="13"/>
      <c r="C96" s="13" t="s">
        <v>76</v>
      </c>
      <c r="D96" s="13"/>
      <c r="E96" s="13">
        <v>38.119999999999997</v>
      </c>
      <c r="F96" s="12">
        <f t="shared" si="6"/>
        <v>370.44092914971833</v>
      </c>
      <c r="G96" s="12">
        <f t="shared" si="5"/>
        <v>92.610232287429582</v>
      </c>
    </row>
    <row r="97" spans="1:7" x14ac:dyDescent="0.2">
      <c r="A97" s="13"/>
      <c r="B97" s="13"/>
      <c r="C97" s="13" t="s">
        <v>77</v>
      </c>
      <c r="D97" s="13"/>
      <c r="E97" s="13">
        <v>138.18</v>
      </c>
      <c r="F97" s="12">
        <f t="shared" si="6"/>
        <v>1342.7997793784912</v>
      </c>
      <c r="G97" s="12">
        <f t="shared" si="5"/>
        <v>335.69994484462279</v>
      </c>
    </row>
    <row r="98" spans="1:7" x14ac:dyDescent="0.2">
      <c r="A98" s="13"/>
      <c r="B98" s="13"/>
      <c r="C98" s="13" t="s">
        <v>78</v>
      </c>
      <c r="D98" s="13"/>
      <c r="E98" s="13">
        <v>44.8</v>
      </c>
      <c r="F98" s="12">
        <f t="shared" si="6"/>
        <v>435.35555157154727</v>
      </c>
      <c r="G98" s="12">
        <f t="shared" si="5"/>
        <v>108.83888789288682</v>
      </c>
    </row>
    <row r="99" spans="1:7" x14ac:dyDescent="0.2">
      <c r="A99" s="13"/>
      <c r="B99" s="13"/>
      <c r="C99" s="13" t="s">
        <v>79</v>
      </c>
      <c r="D99" s="13"/>
      <c r="E99" s="13">
        <v>324.92</v>
      </c>
      <c r="F99" s="12">
        <f t="shared" si="6"/>
        <v>3157.4938798354274</v>
      </c>
      <c r="G99" s="12">
        <f t="shared" si="5"/>
        <v>789.37346995885684</v>
      </c>
    </row>
    <row r="100" spans="1:7" x14ac:dyDescent="0.2">
      <c r="A100" s="13"/>
      <c r="B100" s="13"/>
      <c r="C100" s="13" t="s">
        <v>80</v>
      </c>
      <c r="D100" s="13"/>
      <c r="E100" s="21">
        <v>50.3</v>
      </c>
      <c r="F100" s="12">
        <f t="shared" si="6"/>
        <v>488.80321973323277</v>
      </c>
      <c r="G100" s="12">
        <f t="shared" si="5"/>
        <v>122.20080493330819</v>
      </c>
    </row>
    <row r="101" spans="1:7" x14ac:dyDescent="0.2">
      <c r="A101" s="13"/>
      <c r="B101" s="13"/>
      <c r="C101" s="13" t="s">
        <v>81</v>
      </c>
      <c r="D101" s="13"/>
      <c r="E101" s="13">
        <v>77.239999999999995</v>
      </c>
      <c r="F101" s="12">
        <f t="shared" si="6"/>
        <v>750.59961614701592</v>
      </c>
      <c r="G101" s="12">
        <f t="shared" si="5"/>
        <v>187.64990403675398</v>
      </c>
    </row>
    <row r="102" spans="1:7" x14ac:dyDescent="0.2">
      <c r="A102" s="13"/>
      <c r="B102" s="13"/>
      <c r="C102" s="13" t="s">
        <v>69</v>
      </c>
      <c r="D102" s="13"/>
      <c r="E102" s="13">
        <v>285.77</v>
      </c>
      <c r="F102" s="12">
        <f t="shared" si="6"/>
        <v>2777.0436601027022</v>
      </c>
      <c r="G102" s="12">
        <f t="shared" si="5"/>
        <v>694.26091502567556</v>
      </c>
    </row>
    <row r="103" spans="1:7" x14ac:dyDescent="0.2">
      <c r="A103" s="13"/>
      <c r="B103" s="13"/>
      <c r="C103" s="13" t="s">
        <v>82</v>
      </c>
      <c r="D103" s="13"/>
      <c r="E103" s="13">
        <v>43.58</v>
      </c>
      <c r="F103" s="12">
        <f t="shared" si="6"/>
        <v>423.49988699750071</v>
      </c>
      <c r="G103" s="12">
        <f t="shared" si="5"/>
        <v>105.87497174937518</v>
      </c>
    </row>
    <row r="104" spans="1:7" x14ac:dyDescent="0.2">
      <c r="A104" s="13"/>
      <c r="B104" s="13"/>
      <c r="C104" s="13" t="s">
        <v>83</v>
      </c>
      <c r="D104" s="13"/>
      <c r="E104" s="13">
        <v>255.11</v>
      </c>
      <c r="F104" s="12">
        <f t="shared" si="6"/>
        <v>2479.0972044959249</v>
      </c>
      <c r="G104" s="12">
        <f t="shared" si="5"/>
        <v>619.77430112398122</v>
      </c>
    </row>
    <row r="105" spans="1:7" x14ac:dyDescent="0.2">
      <c r="A105" s="13"/>
      <c r="B105" s="13"/>
      <c r="C105" s="13" t="s">
        <v>84</v>
      </c>
      <c r="D105" s="13"/>
      <c r="E105" s="13">
        <v>221.46</v>
      </c>
      <c r="F105" s="12">
        <f t="shared" si="6"/>
        <v>2152.0946529248854</v>
      </c>
      <c r="G105" s="12">
        <f t="shared" si="5"/>
        <v>538.02366323122135</v>
      </c>
    </row>
    <row r="106" spans="1:7" x14ac:dyDescent="0.2">
      <c r="A106" s="13"/>
      <c r="B106" s="13"/>
      <c r="C106" s="13" t="s">
        <v>85</v>
      </c>
      <c r="D106" s="13"/>
      <c r="E106" s="13">
        <v>60.39</v>
      </c>
      <c r="F106" s="12">
        <f t="shared" si="6"/>
        <v>586.8553964153067</v>
      </c>
      <c r="G106" s="12">
        <f t="shared" si="5"/>
        <v>146.71384910382667</v>
      </c>
    </row>
    <row r="107" spans="1:7" x14ac:dyDescent="0.2">
      <c r="A107" s="13"/>
      <c r="B107" s="13"/>
      <c r="C107" s="13"/>
      <c r="D107" s="13"/>
      <c r="E107" s="13"/>
      <c r="F107" s="12"/>
      <c r="G107" s="16" t="s">
        <v>20</v>
      </c>
    </row>
    <row r="108" spans="1:7" x14ac:dyDescent="0.2">
      <c r="A108" s="17" t="s">
        <v>21</v>
      </c>
      <c r="B108" s="17"/>
      <c r="C108" s="17"/>
      <c r="D108" s="17"/>
      <c r="E108" s="17">
        <f>SUM(E90:E107)</f>
        <v>1876.32</v>
      </c>
      <c r="F108" s="18">
        <f>SUM(F90:F107)</f>
        <v>18233.623404569771</v>
      </c>
      <c r="G108" s="12">
        <f t="shared" si="5"/>
        <v>4558.4058511424428</v>
      </c>
    </row>
    <row r="109" spans="1:7" x14ac:dyDescent="0.2">
      <c r="A109" s="13"/>
      <c r="E109" s="13"/>
      <c r="F109" s="12"/>
      <c r="G109" s="19" t="s">
        <v>20</v>
      </c>
    </row>
    <row r="110" spans="1:7" x14ac:dyDescent="0.2">
      <c r="A110" s="13"/>
      <c r="E110" s="13"/>
      <c r="F110" s="18"/>
      <c r="G110" s="20" t="s">
        <v>20</v>
      </c>
    </row>
    <row r="111" spans="1:7" x14ac:dyDescent="0.2">
      <c r="A111" s="11" t="s">
        <v>86</v>
      </c>
      <c r="B111" s="11"/>
      <c r="C111" s="11" t="s">
        <v>87</v>
      </c>
      <c r="D111" s="11"/>
      <c r="E111" s="11">
        <v>522.28</v>
      </c>
      <c r="F111" s="12">
        <f>E111*$I$2</f>
        <v>5075.3905686336539</v>
      </c>
      <c r="G111" s="12">
        <f t="shared" si="5"/>
        <v>1268.8476421584135</v>
      </c>
    </row>
    <row r="112" spans="1:7" x14ac:dyDescent="0.2">
      <c r="A112" s="13"/>
      <c r="B112" s="13"/>
      <c r="C112" s="13" t="s">
        <v>88</v>
      </c>
      <c r="D112" s="13"/>
      <c r="E112" s="13">
        <v>22.18</v>
      </c>
      <c r="F112" s="12">
        <f t="shared" ref="F112:F120" si="7">E112*$I$2</f>
        <v>215.53986905930623</v>
      </c>
      <c r="G112" s="12">
        <f t="shared" si="5"/>
        <v>53.884967264826557</v>
      </c>
    </row>
    <row r="113" spans="1:7" x14ac:dyDescent="0.2">
      <c r="A113" s="13"/>
      <c r="B113" s="13"/>
      <c r="C113" s="13" t="s">
        <v>89</v>
      </c>
      <c r="D113" s="13"/>
      <c r="E113" s="13">
        <v>175.03</v>
      </c>
      <c r="F113" s="12">
        <f t="shared" si="7"/>
        <v>1700.899156061784</v>
      </c>
      <c r="G113" s="12">
        <f t="shared" si="5"/>
        <v>425.22478901544599</v>
      </c>
    </row>
    <row r="114" spans="1:7" x14ac:dyDescent="0.2">
      <c r="A114" s="13"/>
      <c r="B114" s="13"/>
      <c r="C114" s="13" t="s">
        <v>90</v>
      </c>
      <c r="D114" s="13"/>
      <c r="E114" s="13">
        <v>72.5</v>
      </c>
      <c r="F114" s="12">
        <f t="shared" si="7"/>
        <v>704.53744394949058</v>
      </c>
      <c r="G114" s="12">
        <f t="shared" si="5"/>
        <v>176.13436098737265</v>
      </c>
    </row>
    <row r="115" spans="1:7" x14ac:dyDescent="0.2">
      <c r="A115" s="13"/>
      <c r="B115" s="13"/>
      <c r="C115" s="13" t="s">
        <v>91</v>
      </c>
      <c r="D115" s="13"/>
      <c r="E115" s="13">
        <v>129.65</v>
      </c>
      <c r="F115" s="12">
        <f t="shared" si="7"/>
        <v>1259.9073049386409</v>
      </c>
      <c r="G115" s="12">
        <f t="shared" si="5"/>
        <v>314.97682623466022</v>
      </c>
    </row>
    <row r="116" spans="1:7" x14ac:dyDescent="0.2">
      <c r="A116" s="13"/>
      <c r="B116" s="13"/>
      <c r="C116" s="13" t="s">
        <v>92</v>
      </c>
      <c r="D116" s="13"/>
      <c r="E116" s="13">
        <v>252.73</v>
      </c>
      <c r="F116" s="12">
        <f t="shared" si="7"/>
        <v>2455.9689408186864</v>
      </c>
      <c r="G116" s="12">
        <f t="shared" si="5"/>
        <v>613.9922352046716</v>
      </c>
    </row>
    <row r="117" spans="1:7" x14ac:dyDescent="0.2">
      <c r="A117" s="13"/>
      <c r="B117" s="13"/>
      <c r="C117" s="13" t="s">
        <v>93</v>
      </c>
      <c r="D117" s="13"/>
      <c r="E117" s="13">
        <v>254.39</v>
      </c>
      <c r="F117" s="12">
        <f t="shared" si="7"/>
        <v>2472.1004188456677</v>
      </c>
      <c r="G117" s="12">
        <f t="shared" si="5"/>
        <v>618.02510471141693</v>
      </c>
    </row>
    <row r="118" spans="1:7" x14ac:dyDescent="0.2">
      <c r="A118" s="13"/>
      <c r="B118" s="13"/>
      <c r="C118" s="13" t="s">
        <v>94</v>
      </c>
      <c r="D118" s="13"/>
      <c r="E118" s="13">
        <v>53.88</v>
      </c>
      <c r="F118" s="12">
        <f t="shared" si="7"/>
        <v>523.59279282756631</v>
      </c>
      <c r="G118" s="12">
        <f t="shared" si="5"/>
        <v>130.89819820689158</v>
      </c>
    </row>
    <row r="119" spans="1:7" x14ac:dyDescent="0.2">
      <c r="A119" s="13"/>
      <c r="B119" s="13"/>
      <c r="C119" s="13" t="s">
        <v>95</v>
      </c>
      <c r="D119" s="13"/>
      <c r="E119" s="13">
        <v>54.33</v>
      </c>
      <c r="F119" s="12">
        <f t="shared" si="7"/>
        <v>527.96578385897692</v>
      </c>
      <c r="G119" s="12">
        <f t="shared" si="5"/>
        <v>131.99144596474423</v>
      </c>
    </row>
    <row r="120" spans="1:7" x14ac:dyDescent="0.2">
      <c r="A120" s="13"/>
      <c r="B120" s="13"/>
      <c r="C120" s="13" t="s">
        <v>96</v>
      </c>
      <c r="D120" s="13"/>
      <c r="E120" s="13">
        <v>136.88999999999999</v>
      </c>
      <c r="F120" s="12">
        <f t="shared" si="7"/>
        <v>1330.263871755114</v>
      </c>
      <c r="G120" s="12">
        <f t="shared" si="5"/>
        <v>332.5659679387785</v>
      </c>
    </row>
    <row r="121" spans="1:7" x14ac:dyDescent="0.2">
      <c r="A121" s="13"/>
      <c r="B121" s="13"/>
      <c r="C121" s="13"/>
      <c r="D121" s="13"/>
      <c r="E121" s="13"/>
      <c r="F121" s="12"/>
      <c r="G121" s="16" t="s">
        <v>20</v>
      </c>
    </row>
    <row r="122" spans="1:7" x14ac:dyDescent="0.2">
      <c r="A122" s="17" t="s">
        <v>21</v>
      </c>
      <c r="B122" s="17"/>
      <c r="C122" s="17"/>
      <c r="D122" s="17"/>
      <c r="E122" s="17">
        <f>SUM(E111:E121)</f>
        <v>1673.8599999999997</v>
      </c>
      <c r="F122" s="18">
        <f>SUM(F111:F121)</f>
        <v>16266.16615074889</v>
      </c>
      <c r="G122" s="12">
        <f t="shared" si="5"/>
        <v>4066.5415376872224</v>
      </c>
    </row>
    <row r="123" spans="1:7" x14ac:dyDescent="0.2">
      <c r="A123" s="13"/>
      <c r="E123" s="13"/>
      <c r="F123" s="12"/>
      <c r="G123" s="19" t="s">
        <v>20</v>
      </c>
    </row>
    <row r="124" spans="1:7" x14ac:dyDescent="0.2">
      <c r="A124" s="13"/>
      <c r="E124" s="13"/>
      <c r="F124" s="12"/>
      <c r="G124" s="20" t="s">
        <v>20</v>
      </c>
    </row>
    <row r="125" spans="1:7" x14ac:dyDescent="0.2">
      <c r="A125" s="28" t="s">
        <v>97</v>
      </c>
      <c r="B125" s="28"/>
      <c r="C125" s="28"/>
      <c r="D125" s="28"/>
      <c r="E125" s="29">
        <f>(E18+E35+E44+E56+E73+E79+E87+E108+E122)</f>
        <v>26289.18</v>
      </c>
      <c r="F125" s="30">
        <f>E125*$I$2</f>
        <v>255471.88525142166</v>
      </c>
      <c r="G125" s="31">
        <f t="shared" si="5"/>
        <v>63867.971312855414</v>
      </c>
    </row>
    <row r="126" spans="1:7" x14ac:dyDescent="0.2">
      <c r="A126" s="13"/>
      <c r="E126" s="13"/>
      <c r="F126" s="12"/>
      <c r="G126" s="19" t="s">
        <v>20</v>
      </c>
    </row>
    <row r="127" spans="1:7" x14ac:dyDescent="0.2">
      <c r="F127" s="12"/>
    </row>
  </sheetData>
  <mergeCells count="2">
    <mergeCell ref="A1:G1"/>
    <mergeCell ref="A2:G2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Urban - Att C - Permit Fee Rev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Todd.Halacy</dc:creator>
  <cp:lastModifiedBy>Todd.Halacy</cp:lastModifiedBy>
  <dcterms:created xsi:type="dcterms:W3CDTF">2015-05-28T12:38:01Z</dcterms:created>
  <dcterms:modified xsi:type="dcterms:W3CDTF">2015-05-28T12:38:58Z</dcterms:modified>
</cp:coreProperties>
</file>